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HP\Desktop\Work\Programme Environnement DUE\700. Composantes\C2\LDs\version finale\250924\VF\"/>
    </mc:Choice>
  </mc:AlternateContent>
  <xr:revisionPtr revIDLastSave="0" documentId="13_ncr:1_{98CC28A3-1E49-491F-B006-8A7CA2FFC84C}" xr6:coauthVersionLast="47" xr6:coauthVersionMax="47" xr10:uidLastSave="{00000000-0000-0000-0000-000000000000}"/>
  <bookViews>
    <workbookView xWindow="0" yWindow="0" windowWidth="23040" windowHeight="12240" tabRatio="677" xr2:uid="{B14DB58D-C25D-4D4C-BA7D-BDD625617A95}"/>
  </bookViews>
  <sheets>
    <sheet name="Informations Générales" sheetId="5" r:id="rId1"/>
    <sheet name="LR coordinateur" sheetId="4" r:id="rId2"/>
    <sheet name="LR 2" sheetId="38" r:id="rId3"/>
    <sheet name="LR 3" sheetId="40" r:id="rId4"/>
    <sheet name="Partenaire socio-éco 1" sheetId="21" r:id="rId5"/>
    <sheet name="Partenaire socio-éco 2" sheetId="39" r:id="rId6"/>
    <sheet name="Annexe TRL" sheetId="20" r:id="rId7"/>
    <sheet name="lists" sheetId="37" state="hidden" r:id="rId8"/>
  </sheets>
  <definedNames>
    <definedName name="_Hlk173307912" localSheetId="6">'Annexe TRL'!#REF!</definedName>
    <definedName name="_Hlk173320942" localSheetId="0">'Informations Générales'!#REF!</definedName>
    <definedName name="_Hlk173409806" localSheetId="0">'Informations Générales'!#REF!</definedName>
    <definedName name="_Toc175828701" localSheetId="0">'Informations Générales'!#REF!</definedName>
    <definedName name="_Toc175828702" localSheetId="2">'LR 2'!$J$5</definedName>
    <definedName name="_Toc175828702" localSheetId="3">'LR 3'!$J$5</definedName>
    <definedName name="_Toc175828702" localSheetId="1">'LR coordinateur'!$J$7</definedName>
    <definedName name="_Toc175828702" localSheetId="4">'Partenaire socio-éco 1'!#REF!</definedName>
    <definedName name="_Toc175828702" localSheetId="5">'Partenaire socio-éco 2'!#REF!</definedName>
    <definedName name="_Toc176258211" localSheetId="0">'Informations Générales'!$A$5</definedName>
    <definedName name="_Toc176258215" localSheetId="0">'Informations Générales'!$A$12</definedName>
    <definedName name="_Toc176258245" localSheetId="2">'LR 2'!$A$3</definedName>
    <definedName name="_Toc176258245" localSheetId="3">'LR 3'!$A$3</definedName>
    <definedName name="_Toc176258245" localSheetId="1">'LR coordinateur'!$A$5</definedName>
    <definedName name="_Toc176258245" localSheetId="4">'Partenaire socio-éco 1'!$A$3</definedName>
    <definedName name="_Toc176258245" localSheetId="5">'Partenaire socio-éco 2'!$A$3</definedName>
    <definedName name="_Toc176258251" localSheetId="0">'Informations Générales'!#REF!</definedName>
    <definedName name="_Toc176258252" localSheetId="0">'Informations Générales'!#REF!</definedName>
    <definedName name="_Toc176258253" localSheetId="0">'Informations Générales'!#REF!</definedName>
    <definedName name="appui" localSheetId="2">Tableau631[#All]</definedName>
    <definedName name="appui" localSheetId="3">Tableau631[#All]</definedName>
    <definedName name="appui" localSheetId="4">#REF!</definedName>
    <definedName name="appui" localSheetId="5">#REF!</definedName>
    <definedName name="appui">Tableau6[#All]</definedName>
    <definedName name="chercheurs" localSheetId="2">Tableau429[#All]</definedName>
    <definedName name="chercheurs" localSheetId="3">Tableau429[#All]</definedName>
    <definedName name="chercheurs" localSheetId="4">#REF!</definedName>
    <definedName name="chercheurs" localSheetId="5">#REF!</definedName>
    <definedName name="chercheurs">Tableau4[#All]</definedName>
    <definedName name="doc">#REF!</definedName>
    <definedName name="master" localSheetId="2">Tableau530[#All]</definedName>
    <definedName name="master" localSheetId="3">Tableau530[#All]</definedName>
    <definedName name="master" localSheetId="4">#REF!</definedName>
    <definedName name="master" localSheetId="5">#REF!</definedName>
    <definedName name="master">Tableau5[#All]</definedName>
    <definedName name="postdoc" localSheetId="2">Tableau328[#All]</definedName>
    <definedName name="postdoc" localSheetId="3">Tableau328[#All]</definedName>
    <definedName name="postdoc" localSheetId="4">#REF!</definedName>
    <definedName name="postdoc" localSheetId="5">#REF!</definedName>
    <definedName name="postdoc">Tableau3[#All]</definedName>
  </definedNames>
  <calcPr calcId="191029" iterate="1"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5" i="40" l="1"/>
  <c r="C55" i="40"/>
  <c r="B55" i="40"/>
  <c r="D54" i="40"/>
  <c r="C54" i="40"/>
  <c r="B54" i="40"/>
  <c r="D53" i="40"/>
  <c r="C53" i="40"/>
  <c r="B53" i="40"/>
  <c r="D52" i="40"/>
  <c r="C52" i="40"/>
  <c r="B52" i="40"/>
  <c r="D51" i="40"/>
  <c r="C51" i="40"/>
  <c r="B51" i="40"/>
  <c r="D50" i="40"/>
  <c r="C50" i="40"/>
  <c r="B50" i="40"/>
  <c r="D49" i="40"/>
  <c r="D47" i="40"/>
  <c r="C47" i="40"/>
  <c r="C49" i="40" s="1"/>
  <c r="B47" i="40"/>
  <c r="B49" i="40" s="1"/>
  <c r="D46" i="40"/>
  <c r="C46" i="40"/>
  <c r="C48" i="40" s="1"/>
  <c r="B46" i="40"/>
  <c r="D45" i="40"/>
  <c r="D48" i="40" s="1"/>
  <c r="C45" i="40"/>
  <c r="B45" i="40"/>
  <c r="B48" i="40" s="1"/>
  <c r="D18" i="39"/>
  <c r="C18" i="39"/>
  <c r="B18" i="39"/>
  <c r="D17" i="39"/>
  <c r="C17" i="39"/>
  <c r="B17" i="39"/>
  <c r="D16" i="39"/>
  <c r="C16" i="39"/>
  <c r="B16" i="39"/>
  <c r="D55" i="38"/>
  <c r="C55" i="38"/>
  <c r="B55" i="38"/>
  <c r="D54" i="38"/>
  <c r="C54" i="38"/>
  <c r="B54" i="38"/>
  <c r="D53" i="38"/>
  <c r="C53" i="38"/>
  <c r="B53" i="38"/>
  <c r="D52" i="38"/>
  <c r="C52" i="38"/>
  <c r="B52" i="38"/>
  <c r="D51" i="38"/>
  <c r="C51" i="38"/>
  <c r="B51" i="38"/>
  <c r="D50" i="38"/>
  <c r="C50" i="38"/>
  <c r="B50" i="38"/>
  <c r="B49" i="38"/>
  <c r="D48" i="38"/>
  <c r="D47" i="38"/>
  <c r="D49" i="38" s="1"/>
  <c r="C47" i="38"/>
  <c r="C49" i="38" s="1"/>
  <c r="B47" i="38"/>
  <c r="D46" i="38"/>
  <c r="C46" i="38"/>
  <c r="B46" i="38"/>
  <c r="D45" i="38"/>
  <c r="C45" i="38"/>
  <c r="C48" i="38" s="1"/>
  <c r="B45" i="38"/>
  <c r="B48" i="38" s="1"/>
  <c r="D18" i="21" l="1"/>
  <c r="C18" i="21"/>
  <c r="B18" i="21"/>
  <c r="D17" i="21"/>
  <c r="C17" i="21"/>
  <c r="B17" i="21"/>
  <c r="D16" i="21"/>
  <c r="C16" i="21"/>
  <c r="B16" i="21"/>
  <c r="B52" i="4"/>
  <c r="C52" i="4"/>
  <c r="D52" i="4"/>
  <c r="C56" i="4"/>
  <c r="D56" i="4"/>
  <c r="C57" i="4"/>
  <c r="D57" i="4"/>
  <c r="D55" i="4"/>
  <c r="C55" i="4"/>
  <c r="C54" i="4"/>
  <c r="D54" i="4"/>
  <c r="D53" i="4"/>
  <c r="C53" i="4"/>
  <c r="D49" i="4"/>
  <c r="D51" i="4" s="1"/>
  <c r="D48" i="4"/>
  <c r="D47" i="4"/>
  <c r="C48" i="4"/>
  <c r="C49" i="4"/>
  <c r="C51" i="4" s="1"/>
  <c r="C47" i="4"/>
  <c r="B53" i="4"/>
  <c r="B54" i="4"/>
  <c r="B55" i="4"/>
  <c r="B56" i="4"/>
  <c r="B57" i="4"/>
  <c r="B48" i="4"/>
  <c r="B49" i="4"/>
  <c r="B51" i="4" s="1"/>
  <c r="B47" i="4"/>
  <c r="B50" i="4" l="1"/>
  <c r="D50" i="4"/>
  <c r="C50" i="4"/>
</calcChain>
</file>

<file path=xl/sharedStrings.xml><?xml version="1.0" encoding="utf-8"?>
<sst xmlns="http://schemas.openxmlformats.org/spreadsheetml/2006/main" count="264" uniqueCount="138">
  <si>
    <t>Corps A</t>
  </si>
  <si>
    <t>Corps B</t>
  </si>
  <si>
    <t>Post-docs</t>
  </si>
  <si>
    <t>Doctorants</t>
  </si>
  <si>
    <t>Autres</t>
  </si>
  <si>
    <t>Etablissement</t>
  </si>
  <si>
    <t>Professeurs</t>
  </si>
  <si>
    <t>Maîtres de conférences</t>
  </si>
  <si>
    <t>LR n°2</t>
  </si>
  <si>
    <t>LR n°3</t>
  </si>
  <si>
    <t>Domaine d’activité</t>
  </si>
  <si>
    <t>Partenaire socio-économique n°1</t>
  </si>
  <si>
    <t>Partenaire socio-économique n°2</t>
  </si>
  <si>
    <t>Grade</t>
  </si>
  <si>
    <t>Energies renouvelables et efficacité énergétique</t>
  </si>
  <si>
    <t>Préservation de la biodiversité</t>
  </si>
  <si>
    <t xml:space="preserve">Acronyme du projet </t>
  </si>
  <si>
    <t>Budget total demandé (en DT)</t>
  </si>
  <si>
    <t>Nom et prénom</t>
  </si>
  <si>
    <t>Genre (H/F)</t>
  </si>
  <si>
    <t>Spécialité</t>
  </si>
  <si>
    <t xml:space="preserve">Etablissement </t>
  </si>
  <si>
    <t>% de temps consacré au projet</t>
  </si>
  <si>
    <t xml:space="preserve">Post-doctorats impliqués dans le projet </t>
  </si>
  <si>
    <t>Année de l’obtention du doctorat</t>
  </si>
  <si>
    <t>Nom et prénom de l’encadrant</t>
  </si>
  <si>
    <t>Personnel d’appui impliqué (ingénieurs, techniciens, autres)</t>
  </si>
  <si>
    <t>Grade ou diplôme</t>
  </si>
  <si>
    <t>Chercheurs permanents (corps A ET B) </t>
  </si>
  <si>
    <t>H</t>
  </si>
  <si>
    <t>F</t>
  </si>
  <si>
    <t>Maîtres - assistants</t>
  </si>
  <si>
    <t>Ingénieurs</t>
  </si>
  <si>
    <t>Techniciens</t>
  </si>
  <si>
    <t xml:space="preserve">Niveau </t>
  </si>
  <si>
    <t xml:space="preserve">Doctorants et étudiants en master impliqués dans le projet </t>
  </si>
  <si>
    <t>Etudiants en Master</t>
  </si>
  <si>
    <r>
      <t>Année de la 1</t>
    </r>
    <r>
      <rPr>
        <vertAlign val="superscript"/>
        <sz val="11"/>
        <color theme="1"/>
        <rFont val="Calibri"/>
        <family val="2"/>
        <scheme val="minor"/>
      </rPr>
      <t>ère</t>
    </r>
    <r>
      <rPr>
        <sz val="11"/>
        <color theme="1"/>
        <rFont val="Calibri"/>
        <family val="2"/>
        <scheme val="minor"/>
      </rPr>
      <t xml:space="preserve"> d’inscription</t>
    </r>
  </si>
  <si>
    <t>Nombre</t>
  </si>
  <si>
    <t>LR n°4</t>
  </si>
  <si>
    <t>Nombre "H"</t>
  </si>
  <si>
    <t>Nombre "F"</t>
  </si>
  <si>
    <t xml:space="preserve">Mots clés </t>
  </si>
  <si>
    <t xml:space="preserve">Code du laboratoire de recherche </t>
  </si>
  <si>
    <t xml:space="preserve">Dénomination du LR </t>
  </si>
  <si>
    <t>Nom &amp; prénom du (de la) responsable du LR</t>
  </si>
  <si>
    <t>Email du (de la) responsable du LR</t>
  </si>
  <si>
    <t xml:space="preserve">Etablissement de rattachement du LR </t>
  </si>
  <si>
    <t>Laboratoire de recherche (LR n°2)</t>
  </si>
  <si>
    <t>Laboratoire de recherche coordinateur du projet (LR n°1)</t>
  </si>
  <si>
    <t>Laboratoire de recherche (LR n°3)</t>
  </si>
  <si>
    <t>Partenaire socio-économique n°3</t>
  </si>
  <si>
    <t>Nom &amp; prénom du (de la) responsable scientifique du projet(**)</t>
  </si>
  <si>
    <t>Université</t>
  </si>
  <si>
    <t>Type</t>
  </si>
  <si>
    <t>Genre  du (de la) responsable scientifique du projet (H/F) (**)</t>
  </si>
  <si>
    <t>Grade  du (de la) responsable scientifique du projet (**)</t>
  </si>
  <si>
    <t>Spécialité  du (de la) responsable scientifique du projet (**)</t>
  </si>
  <si>
    <t>Fonction  du (de la) responsable scientifique du projet (**)</t>
  </si>
  <si>
    <t>N° de téléphone du (de la ) responsable scientifique du projet (**)</t>
  </si>
  <si>
    <t>Email du (de la ) responsable scientifique du projet (**)</t>
  </si>
  <si>
    <t>I/Identification du projet</t>
  </si>
  <si>
    <t>Nombre total</t>
  </si>
  <si>
    <t>Résumé de la problématique à résoudre  (3 lignes au maximum)</t>
  </si>
  <si>
    <t>Objectif général (2 lignes au maximum)</t>
  </si>
  <si>
    <t xml:space="preserve">Résultats attendus  
(3 lignes au maximum)
</t>
  </si>
  <si>
    <t xml:space="preserve">Maturité technologique à la fin du projet (Expliquer votre choix et le passage entre les deux niveaux)
</t>
  </si>
  <si>
    <t xml:space="preserve">Maturité technologique au démarrage du projet* (Expliquer votre choix)
</t>
  </si>
  <si>
    <t>Email du (de la) premier(e) responsable du partenaire socio-économique</t>
  </si>
  <si>
    <t>Raison sociale</t>
  </si>
  <si>
    <t>Statut juridique</t>
  </si>
  <si>
    <t>Date de création </t>
  </si>
  <si>
    <t xml:space="preserve">
Adresse complète </t>
  </si>
  <si>
    <t>Gouvernorat</t>
  </si>
  <si>
    <t>Tél</t>
  </si>
  <si>
    <t>Fax</t>
  </si>
  <si>
    <t>Site web</t>
  </si>
  <si>
    <t>N.B : Le tableau ci-dessous constitue une fiche de présentation de l'équipe mise à la disposition du projet par le partenaire socio-éconmique</t>
  </si>
  <si>
    <t>II/ Composition du consortium du projet</t>
  </si>
  <si>
    <t xml:space="preserve">LR n°5 </t>
  </si>
  <si>
    <t xml:space="preserve">Intitulé du projet </t>
  </si>
  <si>
    <t>Partenaires socio-économiques impliqués dans le projet</t>
  </si>
  <si>
    <t>Laboratoires de recherche impliqués dans le projet</t>
  </si>
  <si>
    <t>Nombre de partenaires socio-éconmiques</t>
  </si>
  <si>
    <t>Nombre de laboratoires de recherche</t>
  </si>
  <si>
    <t>N.B : Les tableaux ci-dessous constituent ensemble une fiche de présentation d’une seule équipe de recherche. Ils doivent être remplis par chaque laboratoire de recherche. Insérer autant de lignes que nécessaire.
Ajouter autant de feuilles excel que nécessaires selon le nombre de laboratoires de recherche et partenaires socio-économiques impliqués dans le projet</t>
  </si>
  <si>
    <t>LR coordinateur ( n°1)</t>
  </si>
  <si>
    <t>(**) Chercheur statutaire ayant le grade de Professeur/Maître de Conférences ou grades équivalents et il(elle) est le (la) chef (fe) du projet pour le cas du laboratoire de recherche coordinateur</t>
  </si>
  <si>
    <t>Nombre de personnel</t>
  </si>
  <si>
    <t>N° de téléphone du (de la) responsable scientifique du projet</t>
  </si>
  <si>
    <t>Email du (de la) responsable scientifique du projet</t>
  </si>
  <si>
    <t>Nom &amp; prénom du (de la) premier(e) responsable du partenaire socio-économique</t>
  </si>
  <si>
    <t>Grade du (de la) premier(e) responsable du partenaire socio-économique</t>
  </si>
  <si>
    <t>Fonction du (de la) premier(e) responsable du partenaire socio-économique</t>
  </si>
  <si>
    <t>N° de téléphone du (de la) premier(e) responsable du partenaire socio-économique</t>
  </si>
  <si>
    <t xml:space="preserve">Composition de l’équipe du partenaire socio-économique impliquée dans le projet  </t>
  </si>
  <si>
    <t>Echelle de maturité technologique (TRL)</t>
  </si>
  <si>
    <t>Partenaire socio-économique n°4</t>
  </si>
  <si>
    <t>Partenaire socio-économique n°5</t>
  </si>
  <si>
    <t>Partenaire socio-économique n°6</t>
  </si>
  <si>
    <t>Projet n° (case à remplir par l’ANPR et la DGRS)</t>
  </si>
  <si>
    <t xml:space="preserve">LR n°6 </t>
  </si>
  <si>
    <t xml:space="preserve">Composition de l’équipe de recherche du laboratoire de recherche impliquée dans le projet  </t>
  </si>
  <si>
    <t>Formulaire de soumission « Partie A » : Informations générales du projet</t>
  </si>
  <si>
    <t>Recap des ressources humaines impliquées dans le projet</t>
  </si>
  <si>
    <t>Recap des ressources humaines du partenaire socio-économiqueimpliquées dans le projet</t>
  </si>
  <si>
    <t>Genre</t>
  </si>
  <si>
    <t>Lutte contre le changement climatique </t>
  </si>
  <si>
    <t>Economie circulaire/Gestion et valorisation des déchets</t>
  </si>
  <si>
    <t xml:space="preserve">Gestion durable des ressources naturelles (eau, sols, forêts…) </t>
  </si>
  <si>
    <t>Urbanisation et villes durables</t>
  </si>
  <si>
    <t>Thématiques prioritaires du projet</t>
  </si>
  <si>
    <t>Niveau</t>
  </si>
  <si>
    <r>
      <rPr>
        <b/>
        <u/>
        <sz val="10"/>
        <color rgb="FFFF0000"/>
        <rFont val="Arial"/>
        <family val="2"/>
      </rPr>
      <t>Le consortium proposé doit regrouper au minimum deux laboratoires de recherche (incluant le laboratoire de recherche coordinateur et au moins un autre laboratoire)</t>
    </r>
    <r>
      <rPr>
        <b/>
        <sz val="10"/>
        <color theme="1"/>
        <rFont val="Arial"/>
        <family val="2"/>
      </rPr>
      <t xml:space="preserve">. </t>
    </r>
    <r>
      <rPr>
        <b/>
        <sz val="10"/>
        <rFont val="Arial"/>
        <family val="2"/>
      </rPr>
      <t xml:space="preserve">Le caractère multidisciplinaire et multi-institutionnel est fortement recommandé; </t>
    </r>
  </si>
  <si>
    <r>
      <t>Année de la 1</t>
    </r>
    <r>
      <rPr>
        <vertAlign val="superscript"/>
        <sz val="11"/>
        <color theme="1"/>
        <rFont val="Arial"/>
        <family val="2"/>
      </rPr>
      <t>ère</t>
    </r>
    <r>
      <rPr>
        <sz val="11"/>
        <color theme="1"/>
        <rFont val="Arial"/>
        <family val="2"/>
      </rPr>
      <t xml:space="preserve"> d’inscription</t>
    </r>
  </si>
  <si>
    <r>
      <t>Thématiques prioritaires du projet</t>
    </r>
    <r>
      <rPr>
        <sz val="11"/>
        <color theme="1"/>
        <rFont val="Arial"/>
        <family val="2"/>
      </rPr>
      <t xml:space="preserve"> (Cocher un seul domaine)</t>
    </r>
  </si>
  <si>
    <r>
      <t>(*) Le Technology Readiness Level (</t>
    </r>
    <r>
      <rPr>
        <i/>
        <u/>
        <sz val="10"/>
        <color theme="1"/>
        <rFont val="Arial"/>
        <family val="2"/>
      </rPr>
      <t>présenté dans l'annexe TRL</t>
    </r>
    <r>
      <rPr>
        <i/>
        <sz val="10"/>
        <color theme="1"/>
        <rFont val="Arial"/>
        <family val="2"/>
      </rPr>
      <t>) minimal initial doit être de 4 c.à.d des résultats approuvés au niveau laboratoire.
Les projets doivent avoir un impact mesurable sur l'environnement et/ou le milieu socioéconomique.
Les projets doivent cibler des résultats ayant un niveau TRL de 6 à 7</t>
    </r>
  </si>
  <si>
    <r>
      <t>Nom &amp; prénom du (de la) responsable scientifique du projet</t>
    </r>
    <r>
      <rPr>
        <b/>
        <vertAlign val="superscript"/>
        <sz val="11"/>
        <color rgb="FF000000"/>
        <rFont val="Arial"/>
        <family val="2"/>
      </rPr>
      <t xml:space="preserve"> </t>
    </r>
  </si>
  <si>
    <r>
      <t>Genre du (de la) responsable scientifique du projet</t>
    </r>
    <r>
      <rPr>
        <b/>
        <vertAlign val="superscript"/>
        <sz val="11"/>
        <color rgb="FF000000"/>
        <rFont val="Arial"/>
        <family val="2"/>
      </rPr>
      <t xml:space="preserve"> </t>
    </r>
  </si>
  <si>
    <r>
      <t>Grade du (de la) responsable scientifique du projet</t>
    </r>
    <r>
      <rPr>
        <b/>
        <vertAlign val="superscript"/>
        <sz val="11"/>
        <color rgb="FF000000"/>
        <rFont val="Arial"/>
        <family val="2"/>
      </rPr>
      <t xml:space="preserve"> </t>
    </r>
  </si>
  <si>
    <r>
      <t>Fonction du (de la) responsable scientifique du projet</t>
    </r>
    <r>
      <rPr>
        <b/>
        <vertAlign val="superscript"/>
        <sz val="11"/>
        <color rgb="FF000000"/>
        <rFont val="Arial"/>
        <family val="2"/>
      </rPr>
      <t xml:space="preserve"> </t>
    </r>
  </si>
  <si>
    <t>Type de partenaire socio-économique</t>
  </si>
  <si>
    <t>Entreprise privée</t>
  </si>
  <si>
    <t>Entreprise publique</t>
  </si>
  <si>
    <t>Organisme public</t>
  </si>
  <si>
    <t>Municipalité</t>
  </si>
  <si>
    <t>Centre technique</t>
  </si>
  <si>
    <t>Association</t>
  </si>
  <si>
    <t>Autre</t>
  </si>
  <si>
    <r>
      <t>TRL1</t>
    </r>
    <r>
      <rPr>
        <sz val="12"/>
        <color theme="0"/>
        <rFont val="Arial"/>
        <family val="2"/>
      </rPr>
      <t xml:space="preserve">- </t>
    </r>
    <r>
      <rPr>
        <b/>
        <sz val="12"/>
        <color theme="0"/>
        <rFont val="Arial"/>
        <family val="2"/>
      </rPr>
      <t>Observation du principe de base</t>
    </r>
    <r>
      <rPr>
        <sz val="12"/>
        <color theme="0"/>
        <rFont val="Arial"/>
        <family val="2"/>
      </rPr>
      <t> : Idée conceptuelle et principes scientifiques explorés.</t>
    </r>
  </si>
  <si>
    <r>
      <t xml:space="preserve">TRL2- Formulation du concept </t>
    </r>
    <r>
      <rPr>
        <sz val="12"/>
        <color theme="0"/>
        <rFont val="Arial"/>
        <family val="2"/>
      </rPr>
      <t>: Validation initiale de la faisabilité scientifique.</t>
    </r>
  </si>
  <si>
    <r>
      <t>TRL3-</t>
    </r>
    <r>
      <rPr>
        <sz val="12"/>
        <color theme="0"/>
        <rFont val="Arial"/>
        <family val="2"/>
      </rPr>
      <t xml:space="preserve"> </t>
    </r>
    <r>
      <rPr>
        <b/>
        <sz val="12"/>
        <color theme="0"/>
        <rFont val="Arial"/>
        <family val="2"/>
      </rPr>
      <t>Preuve expérimentale de conception</t>
    </r>
    <r>
      <rPr>
        <sz val="12"/>
        <color theme="0"/>
        <rFont val="Arial"/>
        <family val="2"/>
      </rPr>
      <t> : Preuve de la validité du concept dans un environnement de laboratoire.</t>
    </r>
  </si>
  <si>
    <r>
      <t xml:space="preserve">TRL4- Validation de la technologie en laboratoire : </t>
    </r>
    <r>
      <rPr>
        <sz val="12"/>
        <color theme="0"/>
        <rFont val="Arial"/>
        <family val="2"/>
      </rPr>
      <t>Validation en laboratoire des composants basiques produits ou de l'artefact produit.</t>
    </r>
  </si>
  <si>
    <r>
      <t>TRL5- Validation des composants dans un environnement significatif</t>
    </r>
    <r>
      <rPr>
        <sz val="12"/>
        <color theme="0"/>
        <rFont val="Arial"/>
        <family val="2"/>
      </rPr>
      <t> : validation des composants basiques produits ou de l'artefact produit dans un environnement opérationnel simulé.</t>
    </r>
  </si>
  <si>
    <r>
      <t>TRL6- Démonstration d’un prototype en environnement représentatif</t>
    </r>
    <r>
      <rPr>
        <sz val="12"/>
        <color theme="0"/>
        <rFont val="Arial"/>
        <family val="2"/>
      </rPr>
      <t> : La technologie est démontrée et validée dans un environnement opérationnel simulé ou réel.</t>
    </r>
  </si>
  <si>
    <r>
      <t xml:space="preserve">TRL7- Prototype opérationnel dans son environnement final : </t>
    </r>
    <r>
      <rPr>
        <sz val="12"/>
        <color theme="0"/>
        <rFont val="Arial"/>
        <family val="2"/>
      </rPr>
      <t>Démonstration du système prototype en environnement opérationnel.</t>
    </r>
  </si>
  <si>
    <r>
      <t>TRL8- Système complet et qualifié</t>
    </r>
    <r>
      <rPr>
        <sz val="12"/>
        <color theme="0"/>
        <rFont val="Arial"/>
        <family val="2"/>
      </rPr>
      <t> : Système réel complet qualifié à travers des tests et des démonstrations.</t>
    </r>
  </si>
  <si>
    <r>
      <t>TRL9- Système réel prouvé</t>
    </r>
    <r>
      <rPr>
        <sz val="12"/>
        <color theme="0"/>
        <rFont val="Arial"/>
        <family val="2"/>
      </rPr>
      <t> : Système développé, testé et prêt à être déployé et utilisé à grande échelle.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</si>
</sst>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34" x14ac:knownFonts="1">
    <font>
      <sz val="11"/>
      <color theme="1"/>
      <name val="Calibri"/>
      <family val="2"/>
      <scheme val="minor"/>
    </font>
    <font>
      <sz val="11"/>
      <color theme="1"/>
      <name val="Calibri"/>
      <family val="2"/>
      <scheme val="minor"/>
    </font>
    <font>
      <sz val="11"/>
      <color theme="1"/>
      <name val="Calibri"/>
      <family val="2"/>
    </font>
    <font>
      <b/>
      <sz val="12"/>
      <color theme="1"/>
      <name val="Calibri"/>
      <family val="2"/>
      <scheme val="minor"/>
    </font>
    <font>
      <sz val="10"/>
      <color theme="1"/>
      <name val="Calibri"/>
      <family val="2"/>
    </font>
    <font>
      <b/>
      <sz val="11"/>
      <color rgb="FF000000"/>
      <name val="Calibri"/>
      <family val="2"/>
    </font>
    <font>
      <b/>
      <sz val="10"/>
      <color rgb="FF000000"/>
      <name val="Arial"/>
      <family val="2"/>
    </font>
    <font>
      <sz val="10"/>
      <color theme="1"/>
      <name val="Arial"/>
      <family val="2"/>
    </font>
    <font>
      <b/>
      <sz val="10"/>
      <color theme="1"/>
      <name val="Arial"/>
      <family val="2"/>
    </font>
    <font>
      <sz val="10"/>
      <color rgb="FF000000"/>
      <name val="Arial"/>
      <family val="2"/>
    </font>
    <font>
      <b/>
      <sz val="10"/>
      <color theme="0"/>
      <name val="Arial"/>
      <family val="2"/>
    </font>
    <font>
      <b/>
      <sz val="11"/>
      <color theme="0"/>
      <name val="Arial"/>
      <family val="2"/>
    </font>
    <font>
      <vertAlign val="superscript"/>
      <sz val="11"/>
      <color theme="1"/>
      <name val="Calibri"/>
      <family val="2"/>
      <scheme val="minor"/>
    </font>
    <font>
      <sz val="8"/>
      <name val="Calibri"/>
      <family val="2"/>
      <scheme val="minor"/>
    </font>
    <font>
      <b/>
      <sz val="15"/>
      <color theme="1"/>
      <name val="Arial"/>
      <family val="2"/>
    </font>
    <font>
      <b/>
      <i/>
      <u/>
      <sz val="11"/>
      <color theme="1"/>
      <name val="Calibri"/>
      <family val="2"/>
    </font>
    <font>
      <b/>
      <u/>
      <sz val="10"/>
      <color rgb="FFFF0000"/>
      <name val="Arial"/>
      <family val="2"/>
    </font>
    <font>
      <b/>
      <sz val="10"/>
      <name val="Arial"/>
      <family val="2"/>
    </font>
    <font>
      <b/>
      <sz val="10"/>
      <color theme="1"/>
      <name val="Calibri"/>
      <family val="2"/>
    </font>
    <font>
      <sz val="8"/>
      <color theme="1"/>
      <name val="Calibri"/>
      <family val="2"/>
    </font>
    <font>
      <b/>
      <sz val="16"/>
      <color theme="1"/>
      <name val="Calibri"/>
      <family val="2"/>
      <scheme val="minor"/>
    </font>
    <font>
      <sz val="11"/>
      <color theme="1"/>
      <name val="Arial"/>
      <family val="2"/>
    </font>
    <font>
      <b/>
      <i/>
      <u/>
      <sz val="11"/>
      <color theme="1"/>
      <name val="Arial"/>
      <family val="2"/>
    </font>
    <font>
      <b/>
      <sz val="12"/>
      <color theme="1"/>
      <name val="Arial"/>
      <family val="2"/>
    </font>
    <font>
      <vertAlign val="superscript"/>
      <sz val="11"/>
      <color theme="1"/>
      <name val="Arial"/>
      <family val="2"/>
    </font>
    <font>
      <b/>
      <sz val="11"/>
      <color rgb="FF000000"/>
      <name val="Arial"/>
      <family val="2"/>
    </font>
    <font>
      <b/>
      <sz val="11"/>
      <color theme="1"/>
      <name val="Arial"/>
      <family val="2"/>
    </font>
    <font>
      <b/>
      <sz val="20"/>
      <color theme="1"/>
      <name val="Arial"/>
      <family val="2"/>
    </font>
    <font>
      <i/>
      <sz val="10"/>
      <color theme="1"/>
      <name val="Arial"/>
      <family val="2"/>
    </font>
    <font>
      <i/>
      <u/>
      <sz val="10"/>
      <color theme="1"/>
      <name val="Arial"/>
      <family val="2"/>
    </font>
    <font>
      <i/>
      <sz val="10"/>
      <name val="Arial"/>
      <family val="2"/>
    </font>
    <font>
      <b/>
      <vertAlign val="superscript"/>
      <sz val="11"/>
      <color rgb="FF000000"/>
      <name val="Arial"/>
      <family val="2"/>
    </font>
    <font>
      <sz val="12"/>
      <color theme="0"/>
      <name val="Arial"/>
      <family val="2"/>
    </font>
    <font>
      <b/>
      <sz val="12"/>
      <color theme="0"/>
      <name val="Arial"/>
      <family val="2"/>
    </font>
  </fonts>
  <fills count="7">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2" tint="-0.749992370372631"/>
        <bgColor indexed="64"/>
      </patternFill>
    </fill>
    <fill>
      <patternFill patternType="solid">
        <fgColor theme="0" tint="-0.14999847407452621"/>
        <bgColor indexed="64"/>
      </patternFill>
    </fill>
    <fill>
      <patternFill patternType="solid">
        <fgColor rgb="FF065E34"/>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131">
    <xf numFmtId="0" fontId="0" fillId="0" borderId="0" xfId="0"/>
    <xf numFmtId="0" fontId="3" fillId="0" borderId="0" xfId="0" applyFont="1" applyAlignment="1">
      <alignment horizontal="left" vertical="center" indent="2"/>
    </xf>
    <xf numFmtId="0" fontId="4" fillId="0" borderId="0" xfId="0" applyFont="1" applyAlignment="1">
      <alignment horizontal="justify" vertical="center"/>
    </xf>
    <xf numFmtId="0" fontId="7" fillId="0" borderId="0" xfId="0" applyFont="1"/>
    <xf numFmtId="0" fontId="6" fillId="5" borderId="1"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2" fillId="0" borderId="0" xfId="0" applyFont="1" applyAlignment="1">
      <alignment horizontal="justify" vertical="center"/>
    </xf>
    <xf numFmtId="0" fontId="15" fillId="0" borderId="0" xfId="0" applyFont="1" applyAlignment="1">
      <alignment horizontal="justify" vertical="center"/>
    </xf>
    <xf numFmtId="0" fontId="5" fillId="2" borderId="1" xfId="0" applyFont="1" applyFill="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9" fillId="0" borderId="1" xfId="0" applyFont="1" applyBorder="1" applyAlignment="1" applyProtection="1">
      <alignment horizontal="justify" vertical="center" wrapText="1"/>
      <protection locked="0"/>
    </xf>
    <xf numFmtId="0" fontId="7" fillId="0" borderId="1" xfId="0" applyFont="1" applyBorder="1" applyProtection="1">
      <protection locked="0"/>
    </xf>
    <xf numFmtId="0" fontId="9" fillId="0" borderId="3" xfId="0" applyFont="1" applyBorder="1" applyAlignment="1" applyProtection="1">
      <alignment horizontal="justify" vertical="center" wrapText="1"/>
      <protection locked="0"/>
    </xf>
    <xf numFmtId="0" fontId="7" fillId="0" borderId="1" xfId="0" applyFont="1" applyBorder="1" applyAlignment="1" applyProtection="1">
      <alignment horizontal="justify" vertical="center" wrapText="1"/>
      <protection locked="0"/>
    </xf>
    <xf numFmtId="0" fontId="7" fillId="0" borderId="2" xfId="0" applyFont="1" applyBorder="1" applyAlignment="1" applyProtection="1">
      <alignment horizontal="justify" vertical="center" wrapText="1"/>
      <protection locked="0"/>
    </xf>
    <xf numFmtId="0" fontId="7" fillId="0" borderId="2" xfId="0" applyFont="1" applyBorder="1" applyProtection="1">
      <protection locked="0"/>
    </xf>
    <xf numFmtId="0" fontId="7" fillId="0" borderId="6" xfId="0" applyFont="1" applyBorder="1" applyProtection="1">
      <protection locked="0"/>
    </xf>
    <xf numFmtId="0" fontId="9" fillId="0" borderId="2" xfId="0" applyFont="1" applyBorder="1" applyAlignment="1" applyProtection="1">
      <alignment horizontal="justify" vertical="center" wrapText="1"/>
      <protection locked="0"/>
    </xf>
    <xf numFmtId="0" fontId="9" fillId="0" borderId="6" xfId="0" applyFont="1" applyBorder="1" applyAlignment="1" applyProtection="1">
      <alignment horizontal="justify" vertical="center" wrapText="1"/>
      <protection locked="0"/>
    </xf>
    <xf numFmtId="0" fontId="9" fillId="0" borderId="1"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164" fontId="8" fillId="0" borderId="1" xfId="1" applyNumberFormat="1" applyFont="1" applyBorder="1" applyAlignment="1" applyProtection="1">
      <alignment horizontal="center" vertical="center"/>
      <protection hidden="1"/>
    </xf>
    <xf numFmtId="164" fontId="8" fillId="0" borderId="1" xfId="1" applyNumberFormat="1" applyFont="1" applyBorder="1" applyAlignment="1" applyProtection="1">
      <alignment vertical="center"/>
      <protection hidden="1"/>
    </xf>
    <xf numFmtId="0" fontId="20" fillId="0" borderId="0" xfId="0" applyFont="1" applyAlignment="1">
      <alignment horizontal="center" vertical="center"/>
    </xf>
    <xf numFmtId="0" fontId="7" fillId="0" borderId="11" xfId="0" applyFont="1" applyBorder="1"/>
    <xf numFmtId="0" fontId="5" fillId="2" borderId="1" xfId="0" applyFont="1" applyFill="1" applyBorder="1" applyAlignment="1" applyProtection="1">
      <alignment horizontal="center" vertical="center" wrapText="1"/>
      <protection hidden="1"/>
    </xf>
    <xf numFmtId="0" fontId="6" fillId="5" borderId="20" xfId="0" applyFont="1" applyFill="1" applyBorder="1" applyAlignment="1">
      <alignment horizontal="center" vertical="center" wrapText="1"/>
    </xf>
    <xf numFmtId="0" fontId="7" fillId="0" borderId="10" xfId="0" applyFont="1" applyBorder="1" applyAlignment="1" applyProtection="1">
      <alignment horizontal="justify" vertical="center" wrapText="1"/>
      <protection locked="0"/>
    </xf>
    <xf numFmtId="0" fontId="7" fillId="0" borderId="10" xfId="0" applyFont="1" applyBorder="1" applyProtection="1">
      <protection locked="0"/>
    </xf>
    <xf numFmtId="0" fontId="7" fillId="0" borderId="21" xfId="0" applyFont="1" applyBorder="1" applyProtection="1">
      <protection locked="0"/>
    </xf>
    <xf numFmtId="0" fontId="7" fillId="0" borderId="12" xfId="0" applyFont="1" applyBorder="1" applyProtection="1">
      <protection locked="0"/>
    </xf>
    <xf numFmtId="0" fontId="7" fillId="0" borderId="0" xfId="0" applyFont="1" applyProtection="1">
      <protection locked="0"/>
    </xf>
    <xf numFmtId="0" fontId="11" fillId="3" borderId="12" xfId="0" applyFont="1" applyFill="1" applyBorder="1" applyAlignment="1" applyProtection="1">
      <alignment horizontal="center" vertical="center"/>
      <protection hidden="1"/>
    </xf>
    <xf numFmtId="0" fontId="7" fillId="0" borderId="0" xfId="0" applyFont="1" applyProtection="1">
      <protection hidden="1"/>
    </xf>
    <xf numFmtId="0" fontId="7" fillId="0" borderId="11" xfId="0" applyFont="1" applyBorder="1" applyProtection="1">
      <protection hidden="1"/>
    </xf>
    <xf numFmtId="0" fontId="5" fillId="2" borderId="10" xfId="0" applyFont="1" applyFill="1" applyBorder="1" applyAlignment="1" applyProtection="1">
      <alignment horizontal="left" vertical="center" wrapText="1"/>
      <protection hidden="1"/>
    </xf>
    <xf numFmtId="0" fontId="7" fillId="0" borderId="13" xfId="0" applyFont="1" applyBorder="1" applyProtection="1">
      <protection hidden="1"/>
    </xf>
    <xf numFmtId="0" fontId="7" fillId="0" borderId="14" xfId="0" applyFont="1" applyBorder="1" applyProtection="1">
      <protection hidden="1"/>
    </xf>
    <xf numFmtId="0" fontId="7" fillId="0" borderId="15" xfId="0" applyFont="1" applyBorder="1" applyProtection="1">
      <protection hidden="1"/>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8" fillId="0" borderId="12" xfId="0" applyFont="1" applyBorder="1" applyAlignment="1">
      <alignment horizontal="left" vertical="center" wrapText="1"/>
    </xf>
    <xf numFmtId="0" fontId="8" fillId="0" borderId="11" xfId="0" applyFont="1" applyBorder="1" applyAlignment="1">
      <alignment horizontal="left" vertical="center" wrapText="1"/>
    </xf>
    <xf numFmtId="0" fontId="7" fillId="0" borderId="17" xfId="0" applyFont="1" applyBorder="1"/>
    <xf numFmtId="0" fontId="7" fillId="0" borderId="18" xfId="0" applyFont="1" applyBorder="1"/>
    <xf numFmtId="0" fontId="9" fillId="0" borderId="10" xfId="0" applyFont="1" applyBorder="1" applyAlignment="1" applyProtection="1">
      <alignment horizontal="center" vertical="center" wrapText="1"/>
      <protection locked="0"/>
    </xf>
    <xf numFmtId="0" fontId="9" fillId="0" borderId="21"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2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11" fillId="3" borderId="12" xfId="0" applyFont="1" applyFill="1" applyBorder="1" applyAlignment="1">
      <alignment horizontal="center" vertical="center"/>
    </xf>
    <xf numFmtId="0" fontId="5" fillId="2" borderId="10" xfId="0" applyFont="1" applyFill="1" applyBorder="1" applyAlignment="1">
      <alignment horizontal="left" vertical="center" wrapText="1"/>
    </xf>
    <xf numFmtId="0" fontId="7" fillId="0" borderId="13" xfId="0" applyFont="1" applyBorder="1"/>
    <xf numFmtId="0" fontId="7" fillId="0" borderId="14" xfId="0" applyFont="1" applyBorder="1"/>
    <xf numFmtId="0" fontId="7" fillId="0" borderId="15" xfId="0" applyFont="1" applyBorder="1"/>
    <xf numFmtId="0" fontId="8" fillId="0" borderId="0" xfId="0" applyFont="1" applyAlignment="1">
      <alignment horizontal="left" vertical="center" wrapText="1"/>
    </xf>
    <xf numFmtId="0" fontId="7" fillId="0" borderId="0" xfId="0" applyFont="1" applyAlignment="1" applyProtection="1">
      <alignment horizontal="center" vertical="center" wrapText="1"/>
      <protection locked="0"/>
    </xf>
    <xf numFmtId="0" fontId="9" fillId="0" borderId="0" xfId="0" applyFont="1" applyAlignment="1" applyProtection="1">
      <alignment horizontal="justify" vertical="center" wrapText="1"/>
      <protection locked="0"/>
    </xf>
    <xf numFmtId="0" fontId="0" fillId="0" borderId="1" xfId="0" applyBorder="1"/>
    <xf numFmtId="0" fontId="21" fillId="0" borderId="0" xfId="0" applyFont="1" applyAlignment="1">
      <alignment horizontal="justify" vertical="center"/>
    </xf>
    <xf numFmtId="0" fontId="7" fillId="0" borderId="0" xfId="0" applyFont="1" applyAlignment="1">
      <alignment horizontal="justify" vertical="center"/>
    </xf>
    <xf numFmtId="0" fontId="22" fillId="0" borderId="0" xfId="0" applyFont="1" applyAlignment="1">
      <alignment horizontal="justify" vertical="center"/>
    </xf>
    <xf numFmtId="0" fontId="23" fillId="0" borderId="0" xfId="0" applyFont="1" applyAlignment="1">
      <alignment horizontal="left" vertical="center" indent="2"/>
    </xf>
    <xf numFmtId="0" fontId="25" fillId="2" borderId="1" xfId="0" applyFont="1" applyFill="1" applyBorder="1" applyAlignment="1">
      <alignment horizontal="center" vertical="center" wrapText="1"/>
    </xf>
    <xf numFmtId="0" fontId="25" fillId="2" borderId="10" xfId="0" applyFont="1" applyFill="1" applyBorder="1" applyAlignment="1">
      <alignment horizontal="left" vertical="center" wrapText="1"/>
    </xf>
    <xf numFmtId="0" fontId="21" fillId="0" borderId="16" xfId="0" applyFont="1" applyBorder="1" applyAlignment="1">
      <alignment wrapText="1"/>
    </xf>
    <xf numFmtId="0" fontId="21" fillId="0" borderId="17" xfId="0" applyFont="1" applyBorder="1"/>
    <xf numFmtId="0" fontId="21" fillId="0" borderId="18" xfId="0" applyFont="1" applyBorder="1"/>
    <xf numFmtId="0" fontId="21" fillId="0" borderId="0" xfId="0" applyFont="1"/>
    <xf numFmtId="0" fontId="21" fillId="0" borderId="12" xfId="0" applyFont="1" applyBorder="1" applyAlignment="1">
      <alignment wrapText="1"/>
    </xf>
    <xf numFmtId="0" fontId="21" fillId="0" borderId="11" xfId="0" applyFont="1" applyBorder="1"/>
    <xf numFmtId="0" fontId="27" fillId="0" borderId="12" xfId="0" applyFont="1" applyBorder="1" applyAlignment="1">
      <alignment horizontal="center" vertical="center"/>
    </xf>
    <xf numFmtId="0" fontId="27" fillId="0" borderId="0" xfId="0" applyFont="1" applyAlignment="1">
      <alignment horizontal="center" vertical="center"/>
    </xf>
    <xf numFmtId="0" fontId="27" fillId="0" borderId="11" xfId="0" applyFont="1" applyBorder="1" applyAlignment="1">
      <alignment horizontal="center" vertical="center"/>
    </xf>
    <xf numFmtId="0" fontId="26" fillId="0" borderId="10" xfId="0" applyFont="1" applyBorder="1" applyAlignment="1">
      <alignment horizontal="justify" vertical="center" wrapText="1"/>
    </xf>
    <xf numFmtId="0" fontId="21" fillId="0" borderId="0" xfId="0" applyFont="1" applyAlignment="1">
      <alignment wrapText="1"/>
    </xf>
    <xf numFmtId="0" fontId="26" fillId="0" borderId="12" xfId="0" applyFont="1" applyBorder="1" applyAlignment="1">
      <alignment horizontal="justify" vertical="center" wrapText="1"/>
    </xf>
    <xf numFmtId="0" fontId="8" fillId="0" borderId="10" xfId="0" applyFont="1" applyBorder="1" applyAlignment="1">
      <alignment horizontal="left" vertical="center" wrapText="1"/>
    </xf>
    <xf numFmtId="0" fontId="8"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10" xfId="0" applyFont="1" applyFill="1" applyBorder="1" applyAlignment="1">
      <alignment horizontal="left" vertical="center" wrapText="1"/>
    </xf>
    <xf numFmtId="0" fontId="8" fillId="0" borderId="1" xfId="0" applyFont="1" applyBorder="1" applyAlignment="1" applyProtection="1">
      <alignment horizontal="center"/>
      <protection locked="0"/>
    </xf>
    <xf numFmtId="0" fontId="21" fillId="0" borderId="1" xfId="0" applyFont="1" applyBorder="1" applyAlignment="1" applyProtection="1">
      <alignment horizontal="center"/>
      <protection locked="0"/>
    </xf>
    <xf numFmtId="0" fontId="21" fillId="0" borderId="1" xfId="0" applyFont="1" applyBorder="1" applyProtection="1">
      <protection locked="0"/>
    </xf>
    <xf numFmtId="0" fontId="21" fillId="0" borderId="19" xfId="0" applyFont="1" applyBorder="1" applyProtection="1">
      <protection locked="0"/>
    </xf>
    <xf numFmtId="0" fontId="8" fillId="0" borderId="19" xfId="0" applyFont="1" applyBorder="1" applyAlignment="1" applyProtection="1">
      <alignment horizontal="center"/>
      <protection locked="0"/>
    </xf>
    <xf numFmtId="0" fontId="28" fillId="0" borderId="12" xfId="0" applyFont="1" applyBorder="1" applyAlignment="1">
      <alignment horizontal="justify" vertical="center"/>
    </xf>
    <xf numFmtId="0" fontId="8" fillId="0" borderId="0" xfId="0" applyFont="1" applyAlignment="1">
      <alignment horizontal="center"/>
    </xf>
    <xf numFmtId="0" fontId="21" fillId="0" borderId="0" xfId="0" applyFont="1" applyAlignment="1">
      <alignment horizontal="center"/>
    </xf>
    <xf numFmtId="0" fontId="6" fillId="3" borderId="1" xfId="0" applyFont="1" applyFill="1" applyBorder="1" applyAlignment="1" applyProtection="1">
      <alignment horizontal="left" vertical="center" wrapText="1"/>
      <protection locked="0"/>
    </xf>
    <xf numFmtId="0" fontId="28" fillId="0" borderId="13" xfId="0" applyFont="1" applyBorder="1" applyAlignment="1">
      <alignment horizontal="left" vertical="center"/>
    </xf>
    <xf numFmtId="0" fontId="21" fillId="0" borderId="14" xfId="0" applyFont="1" applyBorder="1"/>
    <xf numFmtId="0" fontId="21" fillId="0" borderId="15" xfId="0" applyFont="1" applyBorder="1"/>
    <xf numFmtId="0" fontId="11" fillId="6" borderId="8" xfId="0" applyFont="1" applyFill="1" applyBorder="1" applyAlignment="1">
      <alignment vertical="center"/>
    </xf>
    <xf numFmtId="0" fontId="11" fillId="6" borderId="7" xfId="0" applyFont="1" applyFill="1" applyBorder="1" applyAlignment="1">
      <alignment vertical="center"/>
    </xf>
    <xf numFmtId="0" fontId="11" fillId="6" borderId="9" xfId="0" applyFont="1" applyFill="1" applyBorder="1" applyAlignment="1">
      <alignment vertical="center"/>
    </xf>
    <xf numFmtId="0" fontId="10" fillId="4" borderId="12" xfId="0" applyFont="1" applyFill="1" applyBorder="1" applyAlignment="1">
      <alignment horizontal="left" vertical="center"/>
    </xf>
    <xf numFmtId="0" fontId="10" fillId="4" borderId="0" xfId="0" applyFont="1" applyFill="1" applyAlignment="1">
      <alignment horizontal="left" vertical="center"/>
    </xf>
    <xf numFmtId="0" fontId="10" fillId="4" borderId="11" xfId="0" applyFont="1" applyFill="1" applyBorder="1" applyAlignment="1">
      <alignment horizontal="left" vertical="center"/>
    </xf>
    <xf numFmtId="43" fontId="7" fillId="0" borderId="1" xfId="1" applyFont="1" applyBorder="1" applyAlignment="1" applyProtection="1">
      <alignment horizontal="center"/>
      <protection locked="0"/>
    </xf>
    <xf numFmtId="43" fontId="7" fillId="0" borderId="19" xfId="1" applyFont="1" applyBorder="1" applyAlignment="1" applyProtection="1">
      <alignment horizontal="center"/>
      <protection locked="0"/>
    </xf>
    <xf numFmtId="164" fontId="7" fillId="0" borderId="1" xfId="1" applyNumberFormat="1" applyFont="1" applyBorder="1" applyAlignment="1" applyProtection="1">
      <alignment horizontal="center" vertical="center"/>
      <protection locked="0"/>
    </xf>
    <xf numFmtId="164" fontId="7" fillId="0" borderId="19" xfId="1" applyNumberFormat="1" applyFont="1" applyBorder="1" applyAlignment="1" applyProtection="1">
      <alignment horizontal="center" vertical="center"/>
      <protection locked="0"/>
    </xf>
    <xf numFmtId="0" fontId="28" fillId="0" borderId="8" xfId="0" applyFont="1" applyBorder="1" applyAlignment="1">
      <alignment horizontal="left" vertical="center" wrapText="1"/>
    </xf>
    <xf numFmtId="0" fontId="28" fillId="0" borderId="7" xfId="0" applyFont="1" applyBorder="1" applyAlignment="1">
      <alignment horizontal="left" vertical="center" wrapText="1"/>
    </xf>
    <xf numFmtId="0" fontId="28" fillId="0" borderId="9" xfId="0" applyFont="1" applyBorder="1" applyAlignment="1">
      <alignment horizontal="left" vertical="center" wrapText="1"/>
    </xf>
    <xf numFmtId="0" fontId="27" fillId="0" borderId="12" xfId="0" applyFont="1" applyBorder="1" applyAlignment="1">
      <alignment horizontal="center" vertical="center"/>
    </xf>
    <xf numFmtId="0" fontId="27" fillId="0" borderId="0" xfId="0" applyFont="1" applyAlignment="1">
      <alignment horizontal="center" vertical="center"/>
    </xf>
    <xf numFmtId="0" fontId="27" fillId="0" borderId="11" xfId="0" applyFont="1" applyBorder="1" applyAlignment="1">
      <alignment horizontal="center" vertical="center"/>
    </xf>
    <xf numFmtId="0" fontId="30" fillId="0" borderId="8" xfId="0" applyFont="1" applyBorder="1" applyAlignment="1">
      <alignment horizontal="left" vertical="center" wrapText="1"/>
    </xf>
    <xf numFmtId="0" fontId="30" fillId="0" borderId="7" xfId="0" applyFont="1" applyBorder="1" applyAlignment="1">
      <alignment horizontal="left" vertical="center" wrapText="1"/>
    </xf>
    <xf numFmtId="0" fontId="30" fillId="0" borderId="9" xfId="0" applyFont="1" applyBorder="1" applyAlignment="1">
      <alignment horizontal="left" vertical="center" wrapText="1"/>
    </xf>
    <xf numFmtId="0" fontId="11" fillId="6" borderId="8" xfId="0" applyFont="1" applyFill="1" applyBorder="1" applyAlignment="1">
      <alignment horizontal="left" vertical="center"/>
    </xf>
    <xf numFmtId="0" fontId="11" fillId="6" borderId="7" xfId="0" applyFont="1" applyFill="1" applyBorder="1" applyAlignment="1">
      <alignment horizontal="left" vertical="center"/>
    </xf>
    <xf numFmtId="0" fontId="11" fillId="6" borderId="9" xfId="0" applyFont="1" applyFill="1" applyBorder="1" applyAlignment="1">
      <alignment horizontal="left" vertical="center"/>
    </xf>
    <xf numFmtId="0" fontId="7" fillId="0" borderId="1" xfId="0" applyFont="1" applyBorder="1" applyAlignment="1" applyProtection="1">
      <alignment horizontal="center"/>
      <protection locked="0"/>
    </xf>
    <xf numFmtId="0" fontId="7" fillId="0" borderId="19" xfId="0" applyFont="1" applyBorder="1" applyAlignment="1" applyProtection="1">
      <alignment horizontal="center"/>
      <protection locked="0"/>
    </xf>
    <xf numFmtId="0" fontId="7" fillId="0" borderId="1" xfId="0" applyFont="1" applyBorder="1" applyAlignment="1">
      <alignment horizontal="center"/>
    </xf>
    <xf numFmtId="0" fontId="7" fillId="0" borderId="19" xfId="0" applyFont="1" applyBorder="1" applyAlignment="1">
      <alignment horizontal="center"/>
    </xf>
    <xf numFmtId="0" fontId="14" fillId="0" borderId="16" xfId="0" applyFont="1" applyBorder="1" applyAlignment="1">
      <alignment horizontal="left" vertical="center" wrapText="1"/>
    </xf>
    <xf numFmtId="0" fontId="14" fillId="0" borderId="17"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1" xfId="0" applyFont="1" applyBorder="1" applyAlignment="1">
      <alignment horizontal="left" vertical="center" wrapText="1"/>
    </xf>
    <xf numFmtId="0" fontId="14" fillId="0" borderId="16" xfId="0" applyFont="1" applyBorder="1" applyAlignment="1" applyProtection="1">
      <alignment horizontal="left" vertical="center" wrapText="1"/>
      <protection locked="0"/>
    </xf>
    <xf numFmtId="0" fontId="14" fillId="0" borderId="17" xfId="0" applyFont="1" applyBorder="1" applyAlignment="1" applyProtection="1">
      <alignment horizontal="left" vertical="center" wrapText="1"/>
      <protection locked="0"/>
    </xf>
    <xf numFmtId="0" fontId="18" fillId="0" borderId="0" xfId="0" applyFont="1" applyAlignment="1">
      <alignment horizontal="justify" vertical="center" wrapText="1"/>
    </xf>
    <xf numFmtId="0" fontId="19" fillId="0" borderId="0" xfId="0" applyFont="1" applyAlignment="1">
      <alignment horizontal="justify" vertical="center" wrapText="1"/>
    </xf>
  </cellXfs>
  <cellStyles count="2">
    <cellStyle name="Milliers" xfId="1" builtinId="3"/>
    <cellStyle name="Normal" xfId="0" builtinId="0"/>
  </cellStyles>
  <dxfs count="141">
    <dxf>
      <font>
        <b val="0"/>
        <i val="0"/>
        <strike val="0"/>
        <condense val="0"/>
        <extend val="0"/>
        <outline val="0"/>
        <shadow val="0"/>
        <u val="none"/>
        <vertAlign val="baseline"/>
        <sz val="10"/>
        <color theme="1"/>
        <name val="Arial"/>
        <family val="2"/>
        <scheme val="none"/>
      </font>
      <alignment horizontal="justify"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family val="2"/>
        <scheme val="none"/>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0"/>
        <color rgb="FF000000"/>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family val="2"/>
        <scheme val="none"/>
      </font>
      <alignment horizontal="justify"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0" hidden="0"/>
    </dxf>
    <dxf>
      <border outline="0">
        <bottom style="thin">
          <color rgb="FF000000"/>
        </bottom>
      </border>
    </dxf>
    <dxf>
      <font>
        <b/>
        <i val="0"/>
        <strike val="0"/>
        <condense val="0"/>
        <extend val="0"/>
        <outline val="0"/>
        <shadow val="0"/>
        <u val="none"/>
        <vertAlign val="baseline"/>
        <sz val="10"/>
        <color rgb="FF000000"/>
        <name val="Arial"/>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alignment horizontal="justify"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family val="2"/>
        <scheme val="none"/>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0"/>
        <color rgb="FF000000"/>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family val="2"/>
        <scheme val="none"/>
      </font>
      <alignment horizontal="justify"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0" hidden="0"/>
    </dxf>
    <dxf>
      <border outline="0">
        <bottom style="thin">
          <color rgb="FF000000"/>
        </bottom>
      </border>
    </dxf>
    <dxf>
      <font>
        <b/>
        <i val="0"/>
        <strike val="0"/>
        <condense val="0"/>
        <extend val="0"/>
        <outline val="0"/>
        <shadow val="0"/>
        <u val="none"/>
        <vertAlign val="baseline"/>
        <sz val="10"/>
        <color rgb="FF000000"/>
        <name val="Arial"/>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alignment horizontal="justify"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family val="2"/>
        <scheme val="none"/>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0"/>
        <color rgb="FF000000"/>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family val="2"/>
        <scheme val="none"/>
      </font>
      <alignment horizontal="justify"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0" hidden="0"/>
    </dxf>
    <dxf>
      <border outline="0">
        <bottom style="thin">
          <color rgb="FF000000"/>
        </bottom>
      </border>
    </dxf>
    <dxf>
      <font>
        <b/>
        <i val="0"/>
        <strike val="0"/>
        <condense val="0"/>
        <extend val="0"/>
        <outline val="0"/>
        <shadow val="0"/>
        <u val="none"/>
        <vertAlign val="baseline"/>
        <sz val="10"/>
        <color rgb="FF000000"/>
        <name val="Arial"/>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rgb="FF000000"/>
        <name val="Arial"/>
        <family val="2"/>
        <scheme val="none"/>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rgb="FF000000"/>
        <name val="Arial"/>
        <family val="2"/>
        <scheme val="none"/>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rgb="FF000000"/>
        <name val="Arial"/>
        <family val="2"/>
        <scheme val="none"/>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0"/>
        <color rgb="FF000000"/>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0" hidden="0"/>
    </dxf>
    <dxf>
      <border outline="0">
        <bottom style="thin">
          <color rgb="FF000000"/>
        </bottom>
      </border>
    </dxf>
    <dxf>
      <font>
        <b/>
        <i val="0"/>
        <strike val="0"/>
        <condense val="0"/>
        <extend val="0"/>
        <outline val="0"/>
        <shadow val="0"/>
        <u val="none"/>
        <vertAlign val="baseline"/>
        <sz val="10"/>
        <color rgb="FF000000"/>
        <name val="Arial"/>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rgb="FF000000"/>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rgb="FF000000"/>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rgb="FF000000"/>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0"/>
        <color rgb="FF000000"/>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rgb="FF000000"/>
        <name val="Arial"/>
        <family val="2"/>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Arial"/>
        <family val="2"/>
        <scheme val="none"/>
      </font>
      <alignment horizontal="center" vertical="center" textRotation="0" wrapText="1" indent="0" justifyLastLine="0" shrinkToFit="0" readingOrder="0"/>
      <protection locked="0" hidden="0"/>
    </dxf>
    <dxf>
      <border outline="0">
        <bottom style="thin">
          <color rgb="FF000000"/>
        </bottom>
      </border>
    </dxf>
    <dxf>
      <font>
        <b/>
        <i val="0"/>
        <strike val="0"/>
        <condense val="0"/>
        <extend val="0"/>
        <outline val="0"/>
        <shadow val="0"/>
        <u val="none"/>
        <vertAlign val="baseline"/>
        <sz val="10"/>
        <color rgb="FF000000"/>
        <name val="Arial"/>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000000"/>
        <name val="Arial"/>
        <family val="2"/>
        <scheme val="none"/>
      </font>
      <alignment horizontal="justify"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rgb="FF000000"/>
        <name val="Arial"/>
        <family val="2"/>
        <scheme val="none"/>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rgb="FF000000"/>
        <name val="Arial"/>
        <family val="2"/>
        <scheme val="none"/>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0"/>
        <color rgb="FF000000"/>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0" hidden="0"/>
    </dxf>
    <dxf>
      <border outline="0">
        <bottom style="thin">
          <color rgb="FF000000"/>
        </bottom>
      </border>
    </dxf>
    <dxf>
      <font>
        <b/>
        <i val="0"/>
        <strike val="0"/>
        <condense val="0"/>
        <extend val="0"/>
        <outline val="0"/>
        <shadow val="0"/>
        <u val="none"/>
        <vertAlign val="baseline"/>
        <sz val="10"/>
        <color rgb="FF000000"/>
        <name val="Arial"/>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alignment horizontal="justify"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family val="2"/>
        <scheme val="none"/>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0"/>
        <color rgb="FF000000"/>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family val="2"/>
        <scheme val="none"/>
      </font>
      <alignment horizontal="justify"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0" hidden="0"/>
    </dxf>
    <dxf>
      <border outline="0">
        <bottom style="thin">
          <color rgb="FF000000"/>
        </bottom>
      </border>
    </dxf>
    <dxf>
      <font>
        <b/>
        <i val="0"/>
        <strike val="0"/>
        <condense val="0"/>
        <extend val="0"/>
        <outline val="0"/>
        <shadow val="0"/>
        <u val="none"/>
        <vertAlign val="baseline"/>
        <sz val="10"/>
        <color rgb="FF000000"/>
        <name val="Arial"/>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rgb="FF000000"/>
        <name val="Arial"/>
        <family val="2"/>
        <scheme val="none"/>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rgb="FF000000"/>
        <name val="Arial"/>
        <family val="2"/>
        <scheme val="none"/>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rgb="FF000000"/>
        <name val="Arial"/>
        <family val="2"/>
        <scheme val="none"/>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0"/>
        <color rgb="FF000000"/>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0" hidden="0"/>
    </dxf>
    <dxf>
      <border outline="0">
        <bottom style="thin">
          <color rgb="FF000000"/>
        </bottom>
      </border>
    </dxf>
    <dxf>
      <font>
        <b/>
        <i val="0"/>
        <strike val="0"/>
        <condense val="0"/>
        <extend val="0"/>
        <outline val="0"/>
        <shadow val="0"/>
        <u val="none"/>
        <vertAlign val="baseline"/>
        <sz val="10"/>
        <color rgb="FF000000"/>
        <name val="Arial"/>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rgb="FF000000"/>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rgb="FF000000"/>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rgb="FF000000"/>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0"/>
        <color rgb="FF000000"/>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rgb="FF000000"/>
        <name val="Arial"/>
        <family val="2"/>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Arial"/>
        <family val="2"/>
        <scheme val="none"/>
      </font>
      <alignment horizontal="center" vertical="center" textRotation="0" wrapText="1" indent="0" justifyLastLine="0" shrinkToFit="0" readingOrder="0"/>
      <protection locked="0" hidden="0"/>
    </dxf>
    <dxf>
      <border outline="0">
        <bottom style="thin">
          <color rgb="FF000000"/>
        </bottom>
      </border>
    </dxf>
    <dxf>
      <font>
        <b/>
        <i val="0"/>
        <strike val="0"/>
        <condense val="0"/>
        <extend val="0"/>
        <outline val="0"/>
        <shadow val="0"/>
        <u val="none"/>
        <vertAlign val="baseline"/>
        <sz val="10"/>
        <color rgb="FF000000"/>
        <name val="Arial"/>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000000"/>
        <name val="Arial"/>
        <family val="2"/>
        <scheme val="none"/>
      </font>
      <alignment horizontal="justify"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rgb="FF000000"/>
        <name val="Arial"/>
        <family val="2"/>
        <scheme val="none"/>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rgb="FF000000"/>
        <name val="Arial"/>
        <family val="2"/>
        <scheme val="none"/>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0"/>
        <color rgb="FF000000"/>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0" hidden="0"/>
    </dxf>
    <dxf>
      <border outline="0">
        <bottom style="thin">
          <color rgb="FF000000"/>
        </bottom>
      </border>
    </dxf>
    <dxf>
      <font>
        <b/>
        <i val="0"/>
        <strike val="0"/>
        <condense val="0"/>
        <extend val="0"/>
        <outline val="0"/>
        <shadow val="0"/>
        <u val="none"/>
        <vertAlign val="baseline"/>
        <sz val="10"/>
        <color rgb="FF000000"/>
        <name val="Arial"/>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alignment horizontal="justify"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rgb="FF000000"/>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alignment horizontal="justify"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name val="Arial"/>
        <family val="2"/>
        <scheme val="none"/>
      </font>
      <protection locked="0" hidden="0"/>
    </dxf>
    <dxf>
      <border outline="0">
        <bottom style="thin">
          <color indexed="64"/>
        </bottom>
      </border>
    </dxf>
    <dxf>
      <font>
        <b/>
        <i val="0"/>
        <strike val="0"/>
        <condense val="0"/>
        <extend val="0"/>
        <outline val="0"/>
        <shadow val="0"/>
        <u val="none"/>
        <vertAlign val="baseline"/>
        <sz val="10"/>
        <color rgb="FF000000"/>
        <name val="Arial"/>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rgb="FF000000"/>
        <name val="Arial"/>
        <family val="2"/>
        <scheme val="none"/>
      </font>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rgb="FF000000"/>
        <name val="Arial"/>
        <family val="2"/>
        <scheme val="none"/>
      </font>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rgb="FF000000"/>
        <name val="Arial"/>
        <family val="2"/>
        <scheme val="none"/>
      </font>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rgb="FF000000"/>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name val="Arial"/>
        <family val="2"/>
        <scheme val="none"/>
      </font>
      <protection locked="0" hidden="0"/>
    </dxf>
    <dxf>
      <border outline="0">
        <bottom style="thin">
          <color indexed="64"/>
        </bottom>
      </border>
    </dxf>
    <dxf>
      <font>
        <b/>
        <i val="0"/>
        <strike val="0"/>
        <condense val="0"/>
        <extend val="0"/>
        <outline val="0"/>
        <shadow val="0"/>
        <u val="none"/>
        <vertAlign val="baseline"/>
        <sz val="10"/>
        <color rgb="FF000000"/>
        <name val="Arial"/>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rgb="FF000000"/>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rgb="FF000000"/>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rgb="FF000000"/>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rgb="FF000000"/>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rgb="FF000000"/>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Arial"/>
        <family val="2"/>
        <scheme val="none"/>
      </font>
      <alignment horizontal="center" vertical="center"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rgb="FF000000"/>
        <name val="Arial"/>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000000"/>
        <name val="Arial"/>
        <family val="2"/>
        <scheme val="none"/>
      </font>
      <alignment horizontal="justify"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rgb="FF000000"/>
        <name val="Arial"/>
        <family val="2"/>
        <scheme val="none"/>
      </font>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rgb="FF000000"/>
        <name val="Arial"/>
        <family val="2"/>
        <scheme val="none"/>
      </font>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rgb="FF000000"/>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name val="Arial"/>
        <family val="2"/>
        <scheme val="none"/>
      </font>
      <protection locked="0" hidden="0"/>
    </dxf>
    <dxf>
      <border outline="0">
        <bottom style="thin">
          <color indexed="64"/>
        </bottom>
      </border>
    </dxf>
    <dxf>
      <font>
        <b/>
        <i val="0"/>
        <strike val="0"/>
        <condense val="0"/>
        <extend val="0"/>
        <outline val="0"/>
        <shadow val="0"/>
        <u val="none"/>
        <vertAlign val="baseline"/>
        <sz val="10"/>
        <color rgb="FF000000"/>
        <name val="Arial"/>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065E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533897</xdr:colOff>
      <xdr:row>0</xdr:row>
      <xdr:rowOff>0</xdr:rowOff>
    </xdr:from>
    <xdr:to>
      <xdr:col>6</xdr:col>
      <xdr:colOff>656562</xdr:colOff>
      <xdr:row>2</xdr:row>
      <xdr:rowOff>76200</xdr:rowOff>
    </xdr:to>
    <xdr:pic>
      <xdr:nvPicPr>
        <xdr:cNvPr id="2" name="Image 1">
          <a:extLst>
            <a:ext uri="{FF2B5EF4-FFF2-40B4-BE49-F238E27FC236}">
              <a16:creationId xmlns:a16="http://schemas.microsoft.com/office/drawing/2014/main" id="{9FA2B97A-A97B-6AC8-EAA2-8C1AB9BDD2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897" y="0"/>
          <a:ext cx="9868645" cy="1158240"/>
        </a:xfrm>
        <a:prstGeom prst="rect">
          <a:avLst/>
        </a:prstGeom>
        <a:noFill/>
        <a:ln>
          <a:noFill/>
        </a:ln>
      </xdr:spPr>
    </xdr:pic>
    <xdr:clientData/>
  </xdr:twoCellAnchor>
  <xdr:twoCellAnchor editAs="oneCell">
    <xdr:from>
      <xdr:col>2</xdr:col>
      <xdr:colOff>819059</xdr:colOff>
      <xdr:row>2</xdr:row>
      <xdr:rowOff>572618</xdr:rowOff>
    </xdr:from>
    <xdr:to>
      <xdr:col>3</xdr:col>
      <xdr:colOff>1408430</xdr:colOff>
      <xdr:row>3</xdr:row>
      <xdr:rowOff>754380</xdr:rowOff>
    </xdr:to>
    <xdr:pic>
      <xdr:nvPicPr>
        <xdr:cNvPr id="3" name="Image 2">
          <a:extLst>
            <a:ext uri="{FF2B5EF4-FFF2-40B4-BE49-F238E27FC236}">
              <a16:creationId xmlns:a16="http://schemas.microsoft.com/office/drawing/2014/main" id="{B7D0D747-EB98-B9F6-3BB6-05903D54745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60479" y="1654658"/>
          <a:ext cx="2090511" cy="760882"/>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221BB21-AF38-47F4-BA66-160AD71C1319}" name="Tableau3" displayName="Tableau3" ref="A18:E23" totalsRowShown="0" headerRowDxfId="140" dataDxfId="138" headerRowBorderDxfId="139" tableBorderDxfId="137" totalsRowBorderDxfId="136">
  <autoFilter ref="A18:E23" xr:uid="{C221BB21-AF38-47F4-BA66-160AD71C1319}"/>
  <tableColumns count="5">
    <tableColumn id="1" xr3:uid="{763D93A7-D1A1-4BD8-8043-0705832209FC}" name="Nom et prénom" dataDxfId="135"/>
    <tableColumn id="2" xr3:uid="{48CF1CFD-8F1C-43B8-A21B-70178CEB58AA}" name="Genre (H/F)" dataDxfId="134"/>
    <tableColumn id="3" xr3:uid="{F2F71956-A12C-4B90-825F-7DFE57B6AFF0}" name="Année de l’obtention du doctorat" dataDxfId="133"/>
    <tableColumn id="4" xr3:uid="{3315BF65-C345-4745-8A3D-FE9005E27F4C}" name="Spécialité" dataDxfId="132"/>
    <tableColumn id="5" xr3:uid="{14230870-FD97-40FF-B813-E932B770C42E}" name="Etablissement" dataDxfId="131"/>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FC1FEF31-6756-4274-A0E3-38B7AC7464D6}" name="Tableau42934" displayName="Tableau42934" ref="A5:F13" totalsRowShown="0" headerRowDxfId="48" dataDxfId="46" headerRowBorderDxfId="47" tableBorderDxfId="45" totalsRowBorderDxfId="44">
  <autoFilter ref="A5:F13" xr:uid="{95011282-271D-41AA-AB47-B5BD7DA57414}"/>
  <tableColumns count="6">
    <tableColumn id="1" xr3:uid="{1729C08E-ABDA-476E-AA65-35D4D28F4769}" name="Nom et prénom" dataDxfId="43"/>
    <tableColumn id="2" xr3:uid="{2A5CF82F-0462-47C3-82D2-D2B367524291}" name="Genre (H/F)" dataDxfId="42"/>
    <tableColumn id="3" xr3:uid="{08E43785-090F-406F-8148-D5D9A0DDFF9B}" name="Grade" dataDxfId="41"/>
    <tableColumn id="4" xr3:uid="{E78B2449-C23E-471F-AA58-FC64354DB6BF}" name="Spécialité" dataDxfId="40"/>
    <tableColumn id="5" xr3:uid="{FBCAFB08-69BE-4031-BBA6-2FD1361817AC}" name="Etablissement " dataDxfId="39"/>
    <tableColumn id="6" xr3:uid="{3D9DFA49-1565-4ACF-AAD6-6B170D3744DA}" name="% de temps consacré au projet" dataDxfId="38"/>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EAC892AC-40EF-4DF8-BFDE-283018888BCC}" name="Tableau53035" displayName="Tableau53035" ref="A24:F31" totalsRowShown="0" headerRowDxfId="37" dataDxfId="35" headerRowBorderDxfId="36" tableBorderDxfId="34" totalsRowBorderDxfId="33">
  <autoFilter ref="A24:F31" xr:uid="{11F0E935-7902-4DA1-B3EE-B03E0D682888}"/>
  <tableColumns count="6">
    <tableColumn id="1" xr3:uid="{610785DB-D691-434E-BE24-F3F5A78866BB}" name="Nom et prénom" dataDxfId="32"/>
    <tableColumn id="2" xr3:uid="{BB3B564D-0C15-42AD-BB89-946FCF0D890F}" name="Genre (H/F)" dataDxfId="31"/>
    <tableColumn id="3" xr3:uid="{98B35DB1-DF07-4693-833C-C635915F2C85}" name="Niveau " dataDxfId="30"/>
    <tableColumn id="4" xr3:uid="{8347F262-CBFE-4F44-A06A-BDF5DC75877A}" name="Etablissement" dataDxfId="29"/>
    <tableColumn id="5" xr3:uid="{D1C0186B-4D65-411D-B738-543AC386CF6B}" name="Année de la 1ère d’inscription" dataDxfId="28"/>
    <tableColumn id="6" xr3:uid="{17038EC9-6A32-4564-8D91-7907E7DF39F1}" name="Nom et prénom de l’encadrant" dataDxfId="27"/>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681C609F-0BB7-4CD0-B476-C09A728EC5ED}" name="Tableau63136" displayName="Tableau63136" ref="A34:D41" totalsRowShown="0" headerRowDxfId="26" dataDxfId="24" headerRowBorderDxfId="25" tableBorderDxfId="23" totalsRowBorderDxfId="22">
  <autoFilter ref="A34:D41" xr:uid="{F1765CE2-C660-4AEE-9064-E10540CE8A25}"/>
  <tableColumns count="4">
    <tableColumn id="1" xr3:uid="{ED22A337-9274-431B-BDD8-BC9609FC1B15}" name="Nom et prénom" dataDxfId="21"/>
    <tableColumn id="2" xr3:uid="{E3F61E20-4A4F-4A0D-83A3-5876329CACDD}" name="Genre (H/F)" dataDxfId="20"/>
    <tableColumn id="3" xr3:uid="{F93F7C49-3ED2-48B5-8E46-741A775904CB}" name="Grade ou diplôme" dataDxfId="19"/>
    <tableColumn id="4" xr3:uid="{B426B9B5-79FC-47A2-A593-A4F1F954A8EA}" name="Etablissement" dataDxfId="18"/>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8F341DB7-6C3F-4E03-A97F-F44447DAD6A0}" name="Tableau6913172125" displayName="Tableau6913172125" ref="A5:D12" totalsRowShown="0" headerRowDxfId="17" dataDxfId="15" headerRowBorderDxfId="16" tableBorderDxfId="14" totalsRowBorderDxfId="13">
  <autoFilter ref="A5:D12" xr:uid="{F1765CE2-C660-4AEE-9064-E10540CE8A25}"/>
  <tableColumns count="4">
    <tableColumn id="1" xr3:uid="{00A3B5DD-2922-4964-B780-E1D685D90443}" name="Nom et prénom" dataDxfId="12"/>
    <tableColumn id="2" xr3:uid="{237B4C22-8602-425B-9531-F8F5EE2B55CD}" name="Genre (H/F)" dataDxfId="11"/>
    <tableColumn id="3" xr3:uid="{EA417534-3143-4049-9386-FE6AC2595FF8}" name="Grade ou diplôme" dataDxfId="10"/>
    <tableColumn id="4" xr3:uid="{66E79FF9-1F4E-4EE1-896F-E53D9CA39ECE}" name="Etablissement" dataDxfId="9"/>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D174424B-0450-4ADE-B5DE-1F692A95AA57}" name="Tableau691317212532" displayName="Tableau691317212532" ref="A5:D12" totalsRowShown="0" headerRowDxfId="8" dataDxfId="6" headerRowBorderDxfId="7" tableBorderDxfId="5" totalsRowBorderDxfId="4">
  <autoFilter ref="A5:D12" xr:uid="{F1765CE2-C660-4AEE-9064-E10540CE8A25}"/>
  <tableColumns count="4">
    <tableColumn id="1" xr3:uid="{4D0EEFC5-C408-4DED-A095-C930E36B2ACB}" name="Nom et prénom" dataDxfId="3"/>
    <tableColumn id="2" xr3:uid="{7245CE17-5F18-42D7-9810-89647DD99BFC}" name="Genre (H/F)" dataDxfId="2"/>
    <tableColumn id="3" xr3:uid="{BE80D51F-A6DC-4549-89D2-04F31F857834}" name="Grade ou diplôme" dataDxfId="1"/>
    <tableColumn id="4" xr3:uid="{886F2E08-B489-479B-B6C9-4FBD992B4787}" name="Etablissement"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5011282-271D-41AA-AB47-B5BD7DA57414}" name="Tableau4" displayName="Tableau4" ref="A7:F15" totalsRowShown="0" headerRowDxfId="130" dataDxfId="128" headerRowBorderDxfId="129" tableBorderDxfId="127" totalsRowBorderDxfId="126">
  <autoFilter ref="A7:F15" xr:uid="{95011282-271D-41AA-AB47-B5BD7DA57414}"/>
  <tableColumns count="6">
    <tableColumn id="1" xr3:uid="{B083F091-3734-4BCE-85A4-FC1F7669D7AD}" name="Nom et prénom" dataDxfId="125"/>
    <tableColumn id="2" xr3:uid="{FBF8EB2F-4732-44AB-80E8-12605E8F0057}" name="Genre (H/F)" dataDxfId="124"/>
    <tableColumn id="3" xr3:uid="{043C51E3-471C-4547-835E-EDF20BF69FDF}" name="Grade" dataDxfId="123"/>
    <tableColumn id="4" xr3:uid="{6760DA80-5457-4C1F-83B7-9B829DD3DA51}" name="Spécialité" dataDxfId="122"/>
    <tableColumn id="5" xr3:uid="{BB2C0AF4-96B6-4EA0-9D45-D5BA7E9F630F}" name="Etablissement " dataDxfId="121"/>
    <tableColumn id="6" xr3:uid="{E09912B3-C701-47B6-99D0-058A7E827B32}" name="% de temps consacré au projet" dataDxfId="12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1F0E935-7902-4DA1-B3EE-B03E0D682888}" name="Tableau5" displayName="Tableau5" ref="A26:F33" totalsRowShown="0" headerRowDxfId="119" dataDxfId="117" headerRowBorderDxfId="118" tableBorderDxfId="116" totalsRowBorderDxfId="115">
  <autoFilter ref="A26:F33" xr:uid="{11F0E935-7902-4DA1-B3EE-B03E0D682888}"/>
  <tableColumns count="6">
    <tableColumn id="1" xr3:uid="{E2D9865A-EFCE-4A1B-B94E-DA114F9F608A}" name="Nom et prénom" dataDxfId="114"/>
    <tableColumn id="2" xr3:uid="{6545455B-948E-4874-AE24-B2B94AD6CF5A}" name="Genre (H/F)" dataDxfId="113"/>
    <tableColumn id="3" xr3:uid="{1CF72B25-ECE7-4AAB-B85E-E463E1D43BEC}" name="Niveau " dataDxfId="112"/>
    <tableColumn id="4" xr3:uid="{04F4ECC0-AC16-4575-BB18-CA8BA9C59FBC}" name="Etablissement" dataDxfId="111"/>
    <tableColumn id="5" xr3:uid="{3A22383B-B243-4109-B10F-74956834B170}" name="Année de la 1ère d’inscription" dataDxfId="110"/>
    <tableColumn id="6" xr3:uid="{DFA2C1D4-E099-4D59-BC38-277514BDB353}" name="Nom et prénom de l’encadrant" dataDxfId="10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1765CE2-C660-4AEE-9064-E10540CE8A25}" name="Tableau6" displayName="Tableau6" ref="A36:D43" totalsRowShown="0" headerRowDxfId="108" dataDxfId="106" headerRowBorderDxfId="107" tableBorderDxfId="105" totalsRowBorderDxfId="104">
  <autoFilter ref="A36:D43" xr:uid="{F1765CE2-C660-4AEE-9064-E10540CE8A25}"/>
  <tableColumns count="4">
    <tableColumn id="1" xr3:uid="{785D59B5-182B-4AFA-8EEC-1E43D2713F38}" name="Nom et prénom" dataDxfId="103"/>
    <tableColumn id="2" xr3:uid="{4F49AD98-1B91-4881-8B32-87C8506B5984}" name="Genre (H/F)" dataDxfId="102"/>
    <tableColumn id="3" xr3:uid="{45B2A23A-3F9E-4D5D-82CB-75F290C70F70}" name="Grade ou diplôme" dataDxfId="101"/>
    <tableColumn id="4" xr3:uid="{5197BA45-9DC7-406B-B441-13F342A8C282}" name="Etablissement" dataDxfId="10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4BBDA9C-54B3-497A-AF5D-CEBF983455E6}" name="Tableau328" displayName="Tableau328" ref="A16:E21" totalsRowShown="0" headerRowDxfId="99" dataDxfId="97" headerRowBorderDxfId="98" tableBorderDxfId="96" totalsRowBorderDxfId="95">
  <autoFilter ref="A16:E21" xr:uid="{C221BB21-AF38-47F4-BA66-160AD71C1319}"/>
  <tableColumns count="5">
    <tableColumn id="1" xr3:uid="{9C081855-2667-4A5D-9C3A-E77EA919652F}" name="Nom et prénom" dataDxfId="94"/>
    <tableColumn id="2" xr3:uid="{CF7F958A-2520-453C-AF01-3664F247016A}" name="Genre (H/F)" dataDxfId="93"/>
    <tableColumn id="3" xr3:uid="{412626DB-9DC7-4C1E-94C3-826027A7851E}" name="Année de l’obtention du doctorat" dataDxfId="92"/>
    <tableColumn id="4" xr3:uid="{483788EF-2358-41CF-98E5-35370DF3A244}" name="Spécialité" dataDxfId="91"/>
    <tableColumn id="5" xr3:uid="{D4B94995-2708-4B4E-BB86-78B510777613}" name="Etablissement" dataDxfId="9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CFF9E4E7-840E-4D1A-A744-37819EEE4B21}" name="Tableau429" displayName="Tableau429" ref="A5:F13" totalsRowShown="0" headerRowDxfId="89" dataDxfId="87" headerRowBorderDxfId="88" tableBorderDxfId="86" totalsRowBorderDxfId="85">
  <autoFilter ref="A5:F13" xr:uid="{95011282-271D-41AA-AB47-B5BD7DA57414}"/>
  <tableColumns count="6">
    <tableColumn id="1" xr3:uid="{F87E3F36-6B93-4C45-B8E1-E74C19749D31}" name="Nom et prénom" dataDxfId="84"/>
    <tableColumn id="2" xr3:uid="{6748F52A-48E7-4A2F-B9A5-654C927BB342}" name="Genre (H/F)" dataDxfId="83"/>
    <tableColumn id="3" xr3:uid="{0017F314-DB68-4C0B-85F6-24F67F95333A}" name="Grade" dataDxfId="82"/>
    <tableColumn id="4" xr3:uid="{437B00ED-8AC5-4E32-87DA-BEC1DFBF2723}" name="Spécialité" dataDxfId="81"/>
    <tableColumn id="5" xr3:uid="{632B3776-1F8C-444C-97CB-7CC5F16587A5}" name="Etablissement " dataDxfId="80"/>
    <tableColumn id="6" xr3:uid="{667EF8A9-59E3-4EB6-BC59-B5C06E498003}" name="% de temps consacré au projet" dataDxfId="79"/>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D12FFE7C-468F-45D7-8F10-4C9452B77A4B}" name="Tableau530" displayName="Tableau530" ref="A24:F31" totalsRowShown="0" headerRowDxfId="78" dataDxfId="76" headerRowBorderDxfId="77" tableBorderDxfId="75" totalsRowBorderDxfId="74">
  <autoFilter ref="A24:F31" xr:uid="{11F0E935-7902-4DA1-B3EE-B03E0D682888}"/>
  <tableColumns count="6">
    <tableColumn id="1" xr3:uid="{73360050-5A0D-412D-B448-AE6F9B3307F9}" name="Nom et prénom" dataDxfId="73"/>
    <tableColumn id="2" xr3:uid="{9458C89B-A67E-4ED7-A7DE-179C3DAFFD40}" name="Genre (H/F)" dataDxfId="72"/>
    <tableColumn id="3" xr3:uid="{F34ADF89-9EED-4AEB-B1B6-8140CD22B2F6}" name="Niveau " dataDxfId="71"/>
    <tableColumn id="4" xr3:uid="{FA53EA19-36BA-4B88-8C93-08713C6A03CC}" name="Etablissement" dataDxfId="70"/>
    <tableColumn id="5" xr3:uid="{BDE09985-7D78-4C67-A88E-C31FA9BECC85}" name="Année de la 1ère d’inscription" dataDxfId="69"/>
    <tableColumn id="6" xr3:uid="{79328D6F-97C6-443F-90CB-874E8C851DD1}" name="Nom et prénom de l’encadrant" dataDxfId="68"/>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FAE008E5-D482-4F2C-937D-657C638EA086}" name="Tableau631" displayName="Tableau631" ref="A34:D41" totalsRowShown="0" headerRowDxfId="67" dataDxfId="65" headerRowBorderDxfId="66" tableBorderDxfId="64" totalsRowBorderDxfId="63">
  <autoFilter ref="A34:D41" xr:uid="{F1765CE2-C660-4AEE-9064-E10540CE8A25}"/>
  <tableColumns count="4">
    <tableColumn id="1" xr3:uid="{327BFC1E-F748-4E99-A92D-8FD9687B74AB}" name="Nom et prénom" dataDxfId="62"/>
    <tableColumn id="2" xr3:uid="{F2E5C0C7-0F6F-46D7-BADC-0CAA102BC809}" name="Genre (H/F)" dataDxfId="61"/>
    <tableColumn id="3" xr3:uid="{C47B97DB-7401-4928-8878-758DBF1A4AF5}" name="Grade ou diplôme" dataDxfId="60"/>
    <tableColumn id="4" xr3:uid="{02502659-C4B8-408A-BB83-7FE2731DF5D0}" name="Etablissement" dataDxfId="59"/>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CDBF476-ABEC-4E96-B442-F859A4BE1757}" name="Tableau32833" displayName="Tableau32833" ref="A16:E21" totalsRowShown="0" headerRowDxfId="58" dataDxfId="56" headerRowBorderDxfId="57" tableBorderDxfId="55" totalsRowBorderDxfId="54">
  <autoFilter ref="A16:E21" xr:uid="{C221BB21-AF38-47F4-BA66-160AD71C1319}"/>
  <tableColumns count="5">
    <tableColumn id="1" xr3:uid="{02CE9889-07D3-4031-A6F9-0884FDDB5586}" name="Nom et prénom" dataDxfId="53"/>
    <tableColumn id="2" xr3:uid="{295E1723-2CFC-4D11-A91B-0CE34BBF3054}" name="Genre (H/F)" dataDxfId="52"/>
    <tableColumn id="3" xr3:uid="{E7FFA185-744D-474A-81D7-8F34024889F4}" name="Année de l’obtention du doctorat" dataDxfId="51"/>
    <tableColumn id="4" xr3:uid="{3722D6C6-A201-484A-B4A0-C1E4DFA97475}" name="Spécialité" dataDxfId="50"/>
    <tableColumn id="5" xr3:uid="{B27C033C-846B-4C27-BAF8-FECAD3DF4447}" name="Etablissement" dataDxfId="49"/>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table" Target="../tables/table5.xml"/><Relationship Id="rId4" Type="http://schemas.openxmlformats.org/officeDocument/2006/relationships/table" Target="../tables/table8.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table" Target="../tables/table9.xml"/><Relationship Id="rId4" Type="http://schemas.openxmlformats.org/officeDocument/2006/relationships/table" Target="../tables/table1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80724-F578-439E-8B68-E34026A70DC7}">
  <sheetPr>
    <tabColor rgb="FF065E34"/>
  </sheetPr>
  <dimension ref="A1:I63"/>
  <sheetViews>
    <sheetView showGridLines="0" tabSelected="1" workbookViewId="0">
      <pane xSplit="1" ySplit="4" topLeftCell="B5" activePane="bottomRight" state="frozen"/>
      <selection pane="topRight" activeCell="B1" sqref="B1"/>
      <selection pane="bottomLeft" activeCell="A5" sqref="A5"/>
      <selection pane="bottomRight" activeCell="B8" sqref="B8:G8"/>
    </sheetView>
  </sheetViews>
  <sheetFormatPr baseColWidth="10" defaultRowHeight="42.6" customHeight="1" x14ac:dyDescent="0.25"/>
  <cols>
    <col min="1" max="1" width="32.6640625" style="77" customWidth="1"/>
    <col min="2" max="7" width="21.88671875" style="70" customWidth="1"/>
    <col min="8" max="10" width="11.5546875" style="70"/>
    <col min="11" max="11" width="14.5546875" style="70" customWidth="1"/>
    <col min="12" max="12" width="22.77734375" style="70" customWidth="1"/>
    <col min="13" max="16384" width="11.5546875" style="70"/>
  </cols>
  <sheetData>
    <row r="1" spans="1:9" ht="42.6" customHeight="1" x14ac:dyDescent="0.25">
      <c r="A1" s="67"/>
      <c r="B1" s="68"/>
      <c r="C1" s="68"/>
      <c r="D1" s="68"/>
      <c r="E1" s="68"/>
      <c r="F1" s="68"/>
      <c r="G1" s="69"/>
    </row>
    <row r="2" spans="1:9" ht="42.6" customHeight="1" x14ac:dyDescent="0.25">
      <c r="A2" s="71"/>
      <c r="G2" s="72"/>
    </row>
    <row r="3" spans="1:9" ht="45.6" customHeight="1" x14ac:dyDescent="0.25">
      <c r="A3" s="109" t="s">
        <v>103</v>
      </c>
      <c r="B3" s="110"/>
      <c r="C3" s="110"/>
      <c r="D3" s="110"/>
      <c r="E3" s="110"/>
      <c r="F3" s="110"/>
      <c r="G3" s="111"/>
    </row>
    <row r="4" spans="1:9" ht="66.599999999999994" customHeight="1" x14ac:dyDescent="0.25">
      <c r="A4" s="73"/>
      <c r="B4" s="74"/>
      <c r="C4" s="74"/>
      <c r="D4" s="74"/>
      <c r="E4" s="74"/>
      <c r="F4" s="74"/>
      <c r="G4" s="75"/>
    </row>
    <row r="5" spans="1:9" ht="42.6" customHeight="1" x14ac:dyDescent="0.25">
      <c r="A5" s="115" t="s">
        <v>61</v>
      </c>
      <c r="B5" s="116"/>
      <c r="C5" s="116"/>
      <c r="D5" s="116"/>
      <c r="E5" s="116"/>
      <c r="F5" s="116"/>
      <c r="G5" s="117"/>
    </row>
    <row r="6" spans="1:9" ht="42.6" customHeight="1" x14ac:dyDescent="0.25">
      <c r="A6" s="76" t="s">
        <v>100</v>
      </c>
      <c r="B6" s="120"/>
      <c r="C6" s="120"/>
      <c r="D6" s="120"/>
      <c r="E6" s="120"/>
      <c r="F6" s="120"/>
      <c r="G6" s="121"/>
    </row>
    <row r="7" spans="1:9" ht="42.6" customHeight="1" x14ac:dyDescent="0.25">
      <c r="A7" s="76" t="s">
        <v>16</v>
      </c>
      <c r="B7" s="118"/>
      <c r="C7" s="118"/>
      <c r="D7" s="118"/>
      <c r="E7" s="118"/>
      <c r="F7" s="118"/>
      <c r="G7" s="119"/>
    </row>
    <row r="8" spans="1:9" ht="42.6" customHeight="1" x14ac:dyDescent="0.25">
      <c r="A8" s="76" t="s">
        <v>80</v>
      </c>
      <c r="B8" s="118"/>
      <c r="C8" s="118"/>
      <c r="D8" s="118"/>
      <c r="E8" s="118"/>
      <c r="F8" s="118"/>
      <c r="G8" s="119"/>
    </row>
    <row r="9" spans="1:9" ht="42.6" customHeight="1" x14ac:dyDescent="0.25">
      <c r="A9" s="76" t="s">
        <v>42</v>
      </c>
      <c r="B9" s="118"/>
      <c r="C9" s="118"/>
      <c r="D9" s="118"/>
      <c r="E9" s="118"/>
      <c r="F9" s="118"/>
      <c r="G9" s="119"/>
    </row>
    <row r="10" spans="1:9" ht="42.6" customHeight="1" x14ac:dyDescent="0.25">
      <c r="A10" s="76" t="s">
        <v>115</v>
      </c>
      <c r="B10" s="118"/>
      <c r="C10" s="118"/>
      <c r="D10" s="118"/>
      <c r="E10" s="118"/>
      <c r="F10" s="118"/>
      <c r="G10" s="119"/>
    </row>
    <row r="11" spans="1:9" ht="42.6" customHeight="1" x14ac:dyDescent="0.25">
      <c r="A11" s="76" t="s">
        <v>63</v>
      </c>
      <c r="B11" s="118"/>
      <c r="C11" s="118"/>
      <c r="D11" s="118"/>
      <c r="E11" s="118"/>
      <c r="F11" s="118"/>
      <c r="G11" s="119"/>
    </row>
    <row r="12" spans="1:9" ht="42.6" customHeight="1" x14ac:dyDescent="0.25">
      <c r="A12" s="76" t="s">
        <v>64</v>
      </c>
      <c r="B12" s="118"/>
      <c r="C12" s="118"/>
      <c r="D12" s="118"/>
      <c r="E12" s="118"/>
      <c r="F12" s="118"/>
      <c r="G12" s="119"/>
    </row>
    <row r="13" spans="1:9" ht="42.6" customHeight="1" x14ac:dyDescent="0.25">
      <c r="A13" s="76" t="s">
        <v>65</v>
      </c>
      <c r="B13" s="118"/>
      <c r="C13" s="118"/>
      <c r="D13" s="118"/>
      <c r="E13" s="118"/>
      <c r="F13" s="118"/>
      <c r="G13" s="119"/>
    </row>
    <row r="14" spans="1:9" ht="58.8" customHeight="1" x14ac:dyDescent="0.25">
      <c r="A14" s="76" t="s">
        <v>67</v>
      </c>
      <c r="B14" s="118"/>
      <c r="C14" s="118"/>
      <c r="D14" s="118"/>
      <c r="E14" s="118"/>
      <c r="F14" s="118"/>
      <c r="G14" s="119"/>
      <c r="I14" s="77"/>
    </row>
    <row r="15" spans="1:9" ht="42.6" customHeight="1" x14ac:dyDescent="0.25">
      <c r="A15" s="76" t="s">
        <v>66</v>
      </c>
      <c r="B15" s="118"/>
      <c r="C15" s="118"/>
      <c r="D15" s="118"/>
      <c r="E15" s="118"/>
      <c r="F15" s="118"/>
      <c r="G15" s="119"/>
      <c r="I15" s="77"/>
    </row>
    <row r="16" spans="1:9" ht="42.6" customHeight="1" x14ac:dyDescent="0.25">
      <c r="A16" s="76" t="s">
        <v>17</v>
      </c>
      <c r="B16" s="118"/>
      <c r="C16" s="118"/>
      <c r="D16" s="118"/>
      <c r="E16" s="118"/>
      <c r="F16" s="118"/>
      <c r="G16" s="119"/>
    </row>
    <row r="17" spans="1:7" ht="42.6" customHeight="1" x14ac:dyDescent="0.25">
      <c r="A17" s="76" t="s">
        <v>84</v>
      </c>
      <c r="B17" s="102"/>
      <c r="C17" s="102"/>
      <c r="D17" s="102"/>
      <c r="E17" s="102"/>
      <c r="F17" s="102"/>
      <c r="G17" s="103"/>
    </row>
    <row r="18" spans="1:7" ht="42.6" customHeight="1" x14ac:dyDescent="0.25">
      <c r="A18" s="76" t="s">
        <v>83</v>
      </c>
      <c r="B18" s="104"/>
      <c r="C18" s="104"/>
      <c r="D18" s="104"/>
      <c r="E18" s="104"/>
      <c r="F18" s="104"/>
      <c r="G18" s="105"/>
    </row>
    <row r="19" spans="1:7" ht="42.6" customHeight="1" x14ac:dyDescent="0.25">
      <c r="A19" s="106" t="s">
        <v>116</v>
      </c>
      <c r="B19" s="107"/>
      <c r="C19" s="107"/>
      <c r="D19" s="107"/>
      <c r="E19" s="107"/>
      <c r="F19" s="107"/>
      <c r="G19" s="108"/>
    </row>
    <row r="20" spans="1:7" ht="33" customHeight="1" x14ac:dyDescent="0.25">
      <c r="A20" s="78"/>
      <c r="G20" s="72"/>
    </row>
    <row r="21" spans="1:7" ht="42.6" customHeight="1" x14ac:dyDescent="0.25">
      <c r="A21" s="115" t="s">
        <v>78</v>
      </c>
      <c r="B21" s="116"/>
      <c r="C21" s="116"/>
      <c r="D21" s="116"/>
      <c r="E21" s="116"/>
      <c r="F21" s="116"/>
      <c r="G21" s="117"/>
    </row>
    <row r="22" spans="1:7" ht="42.6" customHeight="1" x14ac:dyDescent="0.25">
      <c r="A22" s="99" t="s">
        <v>82</v>
      </c>
      <c r="B22" s="100"/>
      <c r="C22" s="100"/>
      <c r="D22" s="100"/>
      <c r="E22" s="100"/>
      <c r="F22" s="100"/>
      <c r="G22" s="101"/>
    </row>
    <row r="23" spans="1:7" ht="42.6" customHeight="1" x14ac:dyDescent="0.25">
      <c r="A23" s="79"/>
      <c r="B23" s="80" t="s">
        <v>86</v>
      </c>
      <c r="C23" s="80" t="s">
        <v>8</v>
      </c>
      <c r="D23" s="80" t="s">
        <v>9</v>
      </c>
      <c r="E23" s="80" t="s">
        <v>39</v>
      </c>
      <c r="F23" s="81" t="s">
        <v>79</v>
      </c>
      <c r="G23" s="82" t="s">
        <v>101</v>
      </c>
    </row>
    <row r="24" spans="1:7" ht="42.6" customHeight="1" x14ac:dyDescent="0.25">
      <c r="A24" s="83" t="s">
        <v>43</v>
      </c>
      <c r="B24" s="84"/>
      <c r="C24" s="85"/>
      <c r="D24" s="85"/>
      <c r="E24" s="85"/>
      <c r="F24" s="86"/>
      <c r="G24" s="87"/>
    </row>
    <row r="25" spans="1:7" ht="42.6" customHeight="1" x14ac:dyDescent="0.25">
      <c r="A25" s="83" t="s">
        <v>44</v>
      </c>
      <c r="B25" s="84"/>
      <c r="C25" s="85"/>
      <c r="D25" s="85"/>
      <c r="E25" s="85"/>
      <c r="F25" s="86"/>
      <c r="G25" s="87"/>
    </row>
    <row r="26" spans="1:7" ht="42.6" customHeight="1" x14ac:dyDescent="0.25">
      <c r="A26" s="83" t="s">
        <v>52</v>
      </c>
      <c r="B26" s="84"/>
      <c r="C26" s="85"/>
      <c r="D26" s="85"/>
      <c r="E26" s="85"/>
      <c r="F26" s="86"/>
      <c r="G26" s="87"/>
    </row>
    <row r="27" spans="1:7" ht="42.6" customHeight="1" x14ac:dyDescent="0.25">
      <c r="A27" s="83" t="s">
        <v>55</v>
      </c>
      <c r="B27" s="84"/>
      <c r="C27" s="84"/>
      <c r="D27" s="84"/>
      <c r="E27" s="84"/>
      <c r="F27" s="84"/>
      <c r="G27" s="88"/>
    </row>
    <row r="28" spans="1:7" ht="42.6" customHeight="1" x14ac:dyDescent="0.25">
      <c r="A28" s="83" t="s">
        <v>56</v>
      </c>
      <c r="B28" s="84"/>
      <c r="C28" s="85"/>
      <c r="D28" s="85"/>
      <c r="E28" s="85"/>
      <c r="F28" s="86"/>
      <c r="G28" s="87"/>
    </row>
    <row r="29" spans="1:7" ht="42.6" customHeight="1" x14ac:dyDescent="0.25">
      <c r="A29" s="83" t="s">
        <v>57</v>
      </c>
      <c r="B29" s="84"/>
      <c r="C29" s="85"/>
      <c r="D29" s="85"/>
      <c r="E29" s="85"/>
      <c r="F29" s="86"/>
      <c r="G29" s="87"/>
    </row>
    <row r="30" spans="1:7" ht="42.6" customHeight="1" x14ac:dyDescent="0.25">
      <c r="A30" s="83" t="s">
        <v>58</v>
      </c>
      <c r="B30" s="84"/>
      <c r="C30" s="85"/>
      <c r="D30" s="85"/>
      <c r="E30" s="85"/>
      <c r="F30" s="86"/>
      <c r="G30" s="87"/>
    </row>
    <row r="31" spans="1:7" ht="42.6" customHeight="1" x14ac:dyDescent="0.25">
      <c r="A31" s="83" t="s">
        <v>59</v>
      </c>
      <c r="B31" s="84"/>
      <c r="C31" s="85"/>
      <c r="D31" s="85"/>
      <c r="E31" s="85"/>
      <c r="F31" s="86"/>
      <c r="G31" s="87"/>
    </row>
    <row r="32" spans="1:7" ht="42.6" customHeight="1" x14ac:dyDescent="0.25">
      <c r="A32" s="83" t="s">
        <v>60</v>
      </c>
      <c r="B32" s="84"/>
      <c r="C32" s="85"/>
      <c r="D32" s="85"/>
      <c r="E32" s="85"/>
      <c r="F32" s="86"/>
      <c r="G32" s="87"/>
    </row>
    <row r="33" spans="1:7" ht="42.6" customHeight="1" x14ac:dyDescent="0.25">
      <c r="A33" s="83" t="s">
        <v>45</v>
      </c>
      <c r="B33" s="84"/>
      <c r="C33" s="85"/>
      <c r="D33" s="85"/>
      <c r="E33" s="85"/>
      <c r="F33" s="86"/>
      <c r="G33" s="87"/>
    </row>
    <row r="34" spans="1:7" ht="42.6" customHeight="1" x14ac:dyDescent="0.25">
      <c r="A34" s="83" t="s">
        <v>46</v>
      </c>
      <c r="B34" s="84"/>
      <c r="C34" s="85"/>
      <c r="D34" s="85"/>
      <c r="E34" s="85"/>
      <c r="F34" s="86"/>
      <c r="G34" s="87"/>
    </row>
    <row r="35" spans="1:7" ht="42.6" customHeight="1" x14ac:dyDescent="0.25">
      <c r="A35" s="83" t="s">
        <v>47</v>
      </c>
      <c r="B35" s="84"/>
      <c r="C35" s="85"/>
      <c r="D35" s="85"/>
      <c r="E35" s="85"/>
      <c r="F35" s="86"/>
      <c r="G35" s="87"/>
    </row>
    <row r="36" spans="1:7" ht="42.6" customHeight="1" x14ac:dyDescent="0.25">
      <c r="A36" s="83" t="s">
        <v>53</v>
      </c>
      <c r="B36" s="84"/>
      <c r="C36" s="85"/>
      <c r="D36" s="85"/>
      <c r="E36" s="85"/>
      <c r="F36" s="86"/>
      <c r="G36" s="87"/>
    </row>
    <row r="37" spans="1:7" ht="42.6" customHeight="1" x14ac:dyDescent="0.25">
      <c r="A37" s="112" t="s">
        <v>87</v>
      </c>
      <c r="B37" s="113"/>
      <c r="C37" s="113"/>
      <c r="D37" s="113"/>
      <c r="E37" s="113"/>
      <c r="F37" s="113"/>
      <c r="G37" s="114"/>
    </row>
    <row r="38" spans="1:7" ht="42.6" customHeight="1" x14ac:dyDescent="0.25">
      <c r="A38" s="89"/>
      <c r="B38" s="90"/>
      <c r="C38" s="91"/>
      <c r="D38" s="91"/>
      <c r="E38" s="91"/>
      <c r="G38" s="72"/>
    </row>
    <row r="39" spans="1:7" ht="42.6" customHeight="1" x14ac:dyDescent="0.25">
      <c r="A39" s="99" t="s">
        <v>81</v>
      </c>
      <c r="B39" s="100"/>
      <c r="C39" s="100"/>
      <c r="D39" s="100"/>
      <c r="E39" s="100"/>
      <c r="F39" s="100"/>
      <c r="G39" s="101"/>
    </row>
    <row r="40" spans="1:7" ht="42.6" customHeight="1" x14ac:dyDescent="0.25">
      <c r="A40" s="83"/>
      <c r="B40" s="81" t="s">
        <v>11</v>
      </c>
      <c r="C40" s="81" t="s">
        <v>12</v>
      </c>
      <c r="D40" s="81" t="s">
        <v>51</v>
      </c>
      <c r="E40" s="81" t="s">
        <v>97</v>
      </c>
      <c r="F40" s="81" t="s">
        <v>98</v>
      </c>
      <c r="G40" s="82" t="s">
        <v>99</v>
      </c>
    </row>
    <row r="41" spans="1:7" ht="42.6" customHeight="1" x14ac:dyDescent="0.25">
      <c r="A41" s="83" t="s">
        <v>69</v>
      </c>
      <c r="B41" s="92"/>
      <c r="C41" s="92"/>
      <c r="D41" s="92"/>
      <c r="E41" s="86"/>
      <c r="F41" s="86"/>
      <c r="G41" s="87"/>
    </row>
    <row r="42" spans="1:7" ht="42.6" customHeight="1" x14ac:dyDescent="0.25">
      <c r="A42" s="83" t="s">
        <v>54</v>
      </c>
      <c r="B42" s="92"/>
      <c r="C42" s="92"/>
      <c r="D42" s="92"/>
      <c r="E42" s="92"/>
      <c r="F42" s="92"/>
      <c r="G42" s="87"/>
    </row>
    <row r="43" spans="1:7" ht="42.6" customHeight="1" x14ac:dyDescent="0.25">
      <c r="A43" s="83" t="s">
        <v>70</v>
      </c>
      <c r="B43" s="92"/>
      <c r="C43" s="92"/>
      <c r="D43" s="92"/>
      <c r="E43" s="86"/>
      <c r="F43" s="86"/>
      <c r="G43" s="87"/>
    </row>
    <row r="44" spans="1:7" ht="42.6" customHeight="1" x14ac:dyDescent="0.25">
      <c r="A44" s="83" t="s">
        <v>71</v>
      </c>
      <c r="B44" s="92"/>
      <c r="C44" s="92"/>
      <c r="D44" s="92"/>
      <c r="E44" s="86"/>
      <c r="F44" s="86"/>
      <c r="G44" s="87"/>
    </row>
    <row r="45" spans="1:7" ht="42.6" customHeight="1" x14ac:dyDescent="0.25">
      <c r="A45" s="83" t="s">
        <v>10</v>
      </c>
      <c r="B45" s="92"/>
      <c r="C45" s="92"/>
      <c r="D45" s="92"/>
      <c r="E45" s="86"/>
      <c r="F45" s="86"/>
      <c r="G45" s="87"/>
    </row>
    <row r="46" spans="1:7" ht="42.6" customHeight="1" x14ac:dyDescent="0.25">
      <c r="A46" s="83" t="s">
        <v>88</v>
      </c>
      <c r="B46" s="92"/>
      <c r="C46" s="92"/>
      <c r="D46" s="92"/>
      <c r="E46" s="86"/>
      <c r="F46" s="86"/>
      <c r="G46" s="87"/>
    </row>
    <row r="47" spans="1:7" ht="42.6" customHeight="1" x14ac:dyDescent="0.25">
      <c r="A47" s="83" t="s">
        <v>72</v>
      </c>
      <c r="B47" s="92"/>
      <c r="C47" s="92"/>
      <c r="D47" s="92"/>
      <c r="E47" s="86"/>
      <c r="F47" s="86"/>
      <c r="G47" s="87"/>
    </row>
    <row r="48" spans="1:7" ht="42.6" customHeight="1" x14ac:dyDescent="0.25">
      <c r="A48" s="83" t="s">
        <v>73</v>
      </c>
      <c r="B48" s="92"/>
      <c r="C48" s="92"/>
      <c r="D48" s="92"/>
      <c r="E48" s="86"/>
      <c r="F48" s="86"/>
      <c r="G48" s="87"/>
    </row>
    <row r="49" spans="1:7" ht="42.6" customHeight="1" x14ac:dyDescent="0.25">
      <c r="A49" s="83" t="s">
        <v>74</v>
      </c>
      <c r="B49" s="92"/>
      <c r="C49" s="92"/>
      <c r="D49" s="92"/>
      <c r="E49" s="86"/>
      <c r="F49" s="86"/>
      <c r="G49" s="87"/>
    </row>
    <row r="50" spans="1:7" ht="42.6" customHeight="1" x14ac:dyDescent="0.25">
      <c r="A50" s="83" t="s">
        <v>75</v>
      </c>
      <c r="B50" s="92"/>
      <c r="C50" s="92"/>
      <c r="D50" s="92"/>
      <c r="E50" s="86"/>
      <c r="F50" s="86"/>
      <c r="G50" s="87"/>
    </row>
    <row r="51" spans="1:7" ht="42.6" customHeight="1" x14ac:dyDescent="0.25">
      <c r="A51" s="83" t="s">
        <v>76</v>
      </c>
      <c r="B51" s="92"/>
      <c r="C51" s="92"/>
      <c r="D51" s="92"/>
      <c r="E51" s="86"/>
      <c r="F51" s="86"/>
      <c r="G51" s="87"/>
    </row>
    <row r="52" spans="1:7" ht="42.6" customHeight="1" x14ac:dyDescent="0.25">
      <c r="A52" s="83" t="s">
        <v>117</v>
      </c>
      <c r="B52" s="92"/>
      <c r="C52" s="92"/>
      <c r="D52" s="92"/>
      <c r="E52" s="86"/>
      <c r="F52" s="86"/>
      <c r="G52" s="87"/>
    </row>
    <row r="53" spans="1:7" ht="42.6" customHeight="1" x14ac:dyDescent="0.25">
      <c r="A53" s="83" t="s">
        <v>118</v>
      </c>
      <c r="B53" s="84"/>
      <c r="C53" s="84"/>
      <c r="D53" s="84"/>
      <c r="E53" s="84"/>
      <c r="F53" s="84"/>
      <c r="G53" s="88"/>
    </row>
    <row r="54" spans="1:7" ht="42.6" customHeight="1" x14ac:dyDescent="0.25">
      <c r="A54" s="83" t="s">
        <v>119</v>
      </c>
      <c r="B54" s="92"/>
      <c r="C54" s="92"/>
      <c r="D54" s="92"/>
      <c r="E54" s="86"/>
      <c r="F54" s="86"/>
      <c r="G54" s="87"/>
    </row>
    <row r="55" spans="1:7" ht="42.6" customHeight="1" x14ac:dyDescent="0.25">
      <c r="A55" s="83" t="s">
        <v>120</v>
      </c>
      <c r="B55" s="92"/>
      <c r="C55" s="92"/>
      <c r="D55" s="92"/>
      <c r="E55" s="86"/>
      <c r="F55" s="86"/>
      <c r="G55" s="87"/>
    </row>
    <row r="56" spans="1:7" ht="42.6" customHeight="1" x14ac:dyDescent="0.25">
      <c r="A56" s="83" t="s">
        <v>89</v>
      </c>
      <c r="B56" s="92"/>
      <c r="C56" s="92"/>
      <c r="D56" s="92"/>
      <c r="E56" s="86"/>
      <c r="F56" s="86"/>
      <c r="G56" s="87"/>
    </row>
    <row r="57" spans="1:7" ht="42.6" customHeight="1" x14ac:dyDescent="0.25">
      <c r="A57" s="83" t="s">
        <v>90</v>
      </c>
      <c r="B57" s="92"/>
      <c r="C57" s="92"/>
      <c r="D57" s="92"/>
      <c r="E57" s="86"/>
      <c r="F57" s="86"/>
      <c r="G57" s="87"/>
    </row>
    <row r="58" spans="1:7" ht="42.6" customHeight="1" x14ac:dyDescent="0.25">
      <c r="A58" s="83" t="s">
        <v>91</v>
      </c>
      <c r="B58" s="92"/>
      <c r="C58" s="92"/>
      <c r="D58" s="92"/>
      <c r="E58" s="86"/>
      <c r="F58" s="86"/>
      <c r="G58" s="87"/>
    </row>
    <row r="59" spans="1:7" ht="42.6" customHeight="1" x14ac:dyDescent="0.25">
      <c r="A59" s="83" t="s">
        <v>92</v>
      </c>
      <c r="B59" s="92"/>
      <c r="C59" s="92"/>
      <c r="D59" s="92"/>
      <c r="E59" s="86"/>
      <c r="F59" s="86"/>
      <c r="G59" s="87"/>
    </row>
    <row r="60" spans="1:7" ht="42.6" customHeight="1" x14ac:dyDescent="0.25">
      <c r="A60" s="83" t="s">
        <v>93</v>
      </c>
      <c r="B60" s="92"/>
      <c r="C60" s="92"/>
      <c r="D60" s="92"/>
      <c r="E60" s="86"/>
      <c r="F60" s="86"/>
      <c r="G60" s="87"/>
    </row>
    <row r="61" spans="1:7" ht="42.6" customHeight="1" x14ac:dyDescent="0.25">
      <c r="A61" s="83" t="s">
        <v>94</v>
      </c>
      <c r="B61" s="92"/>
      <c r="C61" s="92"/>
      <c r="D61" s="92"/>
      <c r="E61" s="86"/>
      <c r="F61" s="86"/>
      <c r="G61" s="87"/>
    </row>
    <row r="62" spans="1:7" ht="42.6" customHeight="1" x14ac:dyDescent="0.25">
      <c r="A62" s="83" t="s">
        <v>68</v>
      </c>
      <c r="B62" s="92"/>
      <c r="C62" s="92"/>
      <c r="D62" s="92"/>
      <c r="E62" s="86"/>
      <c r="F62" s="86"/>
      <c r="G62" s="87"/>
    </row>
    <row r="63" spans="1:7" ht="42.6" customHeight="1" thickBot="1" x14ac:dyDescent="0.3">
      <c r="A63" s="93"/>
      <c r="B63" s="94"/>
      <c r="C63" s="94"/>
      <c r="D63" s="94"/>
      <c r="E63" s="94"/>
      <c r="F63" s="94"/>
      <c r="G63" s="95"/>
    </row>
  </sheetData>
  <sheetProtection algorithmName="SHA-512" hashValue="1qC+cEORfzTsxoYJHNUqe4Zs/nwP08NJpfwnekNFTO5t2MzicLJRWZXBedb2jiziwxfDFlvyxyTHCOvR7My6kw==" saltValue="rn0sTx9Fn/mHPSlZFRC0UA==" spinCount="100000" sheet="1" objects="1" scenarios="1" formatColumns="0"/>
  <mergeCells count="20">
    <mergeCell ref="A3:G3"/>
    <mergeCell ref="A37:G37"/>
    <mergeCell ref="A5:G5"/>
    <mergeCell ref="A21:G21"/>
    <mergeCell ref="B12:G12"/>
    <mergeCell ref="B13:G13"/>
    <mergeCell ref="B14:G14"/>
    <mergeCell ref="B15:G15"/>
    <mergeCell ref="B16:G16"/>
    <mergeCell ref="B7:G7"/>
    <mergeCell ref="B8:G8"/>
    <mergeCell ref="B9:G9"/>
    <mergeCell ref="B10:G10"/>
    <mergeCell ref="B11:G11"/>
    <mergeCell ref="B6:G6"/>
    <mergeCell ref="A39:G39"/>
    <mergeCell ref="A22:G22"/>
    <mergeCell ref="B17:G17"/>
    <mergeCell ref="B18:G18"/>
    <mergeCell ref="A19:G19"/>
  </mergeCells>
  <phoneticPr fontId="13" type="noConversion"/>
  <pageMargins left="0.70866141732283472" right="0.70866141732283472" top="0.74803149606299213" bottom="0.74803149606299213" header="0.31496062992125984" footer="0.31496062992125984"/>
  <pageSetup paperSize="9" scale="90" orientation="landscape" horizontalDpi="0" verticalDpi="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B98842EE-2F03-428A-9861-2A71DEC886F1}">
          <x14:formula1>
            <xm:f>lists!$A$15:$A$20</xm:f>
          </x14:formula1>
          <xm:sqref>B10:G10</xm:sqref>
        </x14:dataValidation>
        <x14:dataValidation type="list" allowBlank="1" showInputMessage="1" showErrorMessage="1" xr:uid="{307E0BC1-C3EC-47A0-90F9-BB7ACE501CC5}">
          <x14:formula1>
            <xm:f>lists!$A$9:$A$10</xm:f>
          </x14:formula1>
          <xm:sqref>B53:G53 B27:G27</xm:sqref>
        </x14:dataValidation>
        <x14:dataValidation type="list" allowBlank="1" showInputMessage="1" showErrorMessage="1" xr:uid="{E820932F-E7D0-4E9C-815A-5258CD20563A}">
          <x14:formula1>
            <xm:f>lists!$A$43:$A$49</xm:f>
          </x14:formula1>
          <xm:sqref>B42:G42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95D51-6D15-47AC-86D3-C6B43B780247}">
  <sheetPr>
    <tabColor rgb="FF065E34"/>
  </sheetPr>
  <dimension ref="A1:J58"/>
  <sheetViews>
    <sheetView showGridLines="0" workbookViewId="0">
      <selection activeCell="A3" sqref="A3:G3"/>
    </sheetView>
  </sheetViews>
  <sheetFormatPr baseColWidth="10" defaultRowHeight="35.4" customHeight="1" x14ac:dyDescent="0.25"/>
  <cols>
    <col min="1" max="1" width="33.44140625" style="3" customWidth="1"/>
    <col min="2" max="2" width="25" style="3" customWidth="1"/>
    <col min="3" max="3" width="26.33203125" style="3" customWidth="1"/>
    <col min="4" max="5" width="29.109375" style="3" customWidth="1"/>
    <col min="6" max="6" width="17.88671875" style="3" customWidth="1"/>
    <col min="7" max="8" width="11.5546875" style="3"/>
    <col min="9" max="9" width="35.77734375" style="3" customWidth="1"/>
    <col min="10" max="16384" width="11.5546875" style="3"/>
  </cols>
  <sheetData>
    <row r="1" spans="1:10" ht="35.4" customHeight="1" x14ac:dyDescent="0.25">
      <c r="A1" s="122" t="s">
        <v>49</v>
      </c>
      <c r="B1" s="123"/>
      <c r="C1" s="123"/>
      <c r="D1" s="45"/>
      <c r="E1" s="45"/>
      <c r="F1" s="45"/>
      <c r="G1" s="46"/>
    </row>
    <row r="2" spans="1:10" ht="35.4" customHeight="1" x14ac:dyDescent="0.25">
      <c r="A2" s="124" t="s">
        <v>113</v>
      </c>
      <c r="B2" s="125"/>
      <c r="C2" s="125"/>
      <c r="D2" s="125"/>
      <c r="E2" s="125"/>
      <c r="F2" s="125"/>
      <c r="G2" s="126"/>
      <c r="I2" s="61"/>
    </row>
    <row r="3" spans="1:10" ht="48.6" customHeight="1" x14ac:dyDescent="0.25">
      <c r="A3" s="124" t="s">
        <v>85</v>
      </c>
      <c r="B3" s="125"/>
      <c r="C3" s="125"/>
      <c r="D3" s="125"/>
      <c r="E3" s="125"/>
      <c r="F3" s="125"/>
      <c r="G3" s="126"/>
      <c r="I3" s="61"/>
    </row>
    <row r="4" spans="1:10" ht="19.2" customHeight="1" x14ac:dyDescent="0.25">
      <c r="A4" s="43"/>
      <c r="B4" s="57"/>
      <c r="C4" s="57"/>
      <c r="D4" s="57"/>
      <c r="E4" s="57"/>
      <c r="F4" s="57"/>
      <c r="G4" s="44"/>
      <c r="I4" s="61"/>
    </row>
    <row r="5" spans="1:10" ht="35.4" customHeight="1" x14ac:dyDescent="0.25">
      <c r="A5" s="96" t="s">
        <v>102</v>
      </c>
      <c r="B5" s="97"/>
      <c r="C5" s="97"/>
      <c r="D5" s="97"/>
      <c r="E5" s="97"/>
      <c r="F5" s="97"/>
      <c r="G5" s="98"/>
      <c r="I5" s="62"/>
    </row>
    <row r="6" spans="1:10" ht="35.4" customHeight="1" x14ac:dyDescent="0.25">
      <c r="A6" s="99" t="s">
        <v>28</v>
      </c>
      <c r="B6" s="100"/>
      <c r="C6" s="100"/>
      <c r="D6" s="100"/>
      <c r="E6" s="100"/>
      <c r="F6" s="100"/>
      <c r="G6" s="101"/>
      <c r="I6" s="63"/>
    </row>
    <row r="7" spans="1:10" ht="35.4" customHeight="1" x14ac:dyDescent="0.25">
      <c r="A7" s="28" t="s">
        <v>18</v>
      </c>
      <c r="B7" s="5" t="s">
        <v>19</v>
      </c>
      <c r="C7" s="5" t="s">
        <v>13</v>
      </c>
      <c r="D7" s="5" t="s">
        <v>20</v>
      </c>
      <c r="E7" s="5" t="s">
        <v>21</v>
      </c>
      <c r="F7" s="6" t="s">
        <v>22</v>
      </c>
      <c r="G7" s="26"/>
      <c r="J7" s="64"/>
    </row>
    <row r="8" spans="1:10" ht="35.4" customHeight="1" x14ac:dyDescent="0.25">
      <c r="A8" s="47"/>
      <c r="B8" s="11"/>
      <c r="C8" s="21"/>
      <c r="D8" s="21"/>
      <c r="E8" s="21"/>
      <c r="F8" s="17"/>
      <c r="G8" s="26"/>
      <c r="J8" s="62"/>
    </row>
    <row r="9" spans="1:10" ht="35.4" customHeight="1" x14ac:dyDescent="0.25">
      <c r="A9" s="47"/>
      <c r="B9" s="11"/>
      <c r="C9" s="21"/>
      <c r="D9" s="21"/>
      <c r="E9" s="21"/>
      <c r="F9" s="17"/>
      <c r="G9" s="26"/>
    </row>
    <row r="10" spans="1:10" ht="35.4" customHeight="1" x14ac:dyDescent="0.25">
      <c r="A10" s="47"/>
      <c r="B10" s="11"/>
      <c r="C10" s="21"/>
      <c r="D10" s="21"/>
      <c r="E10" s="21"/>
      <c r="F10" s="17"/>
      <c r="G10" s="26"/>
    </row>
    <row r="11" spans="1:10" ht="35.4" customHeight="1" x14ac:dyDescent="0.25">
      <c r="A11" s="47"/>
      <c r="B11" s="11"/>
      <c r="C11" s="21"/>
      <c r="D11" s="21"/>
      <c r="E11" s="21"/>
      <c r="F11" s="17"/>
      <c r="G11" s="26"/>
    </row>
    <row r="12" spans="1:10" ht="35.4" customHeight="1" x14ac:dyDescent="0.25">
      <c r="A12" s="47"/>
      <c r="B12" s="11"/>
      <c r="C12" s="21"/>
      <c r="D12" s="21"/>
      <c r="E12" s="21"/>
      <c r="F12" s="17"/>
      <c r="G12" s="26"/>
    </row>
    <row r="13" spans="1:10" ht="35.4" customHeight="1" x14ac:dyDescent="0.25">
      <c r="A13" s="47"/>
      <c r="B13" s="11"/>
      <c r="C13" s="21"/>
      <c r="D13" s="21"/>
      <c r="E13" s="21"/>
      <c r="F13" s="17"/>
      <c r="G13" s="26"/>
    </row>
    <row r="14" spans="1:10" ht="35.4" customHeight="1" x14ac:dyDescent="0.25">
      <c r="A14" s="48"/>
      <c r="B14" s="11"/>
      <c r="C14" s="21"/>
      <c r="D14" s="22"/>
      <c r="E14" s="22"/>
      <c r="F14" s="18"/>
      <c r="G14" s="26"/>
    </row>
    <row r="15" spans="1:10" ht="35.4" customHeight="1" x14ac:dyDescent="0.25">
      <c r="A15" s="48"/>
      <c r="B15" s="11"/>
      <c r="C15" s="21"/>
      <c r="D15" s="22"/>
      <c r="E15" s="22"/>
      <c r="F15" s="18"/>
      <c r="G15" s="26"/>
    </row>
    <row r="16" spans="1:10" ht="35.4" customHeight="1" x14ac:dyDescent="0.25">
      <c r="A16" s="32"/>
      <c r="B16" s="33"/>
      <c r="C16" s="33"/>
      <c r="D16" s="33"/>
      <c r="E16" s="33"/>
      <c r="F16" s="33"/>
      <c r="G16" s="26"/>
    </row>
    <row r="17" spans="1:7" ht="35.4" customHeight="1" x14ac:dyDescent="0.25">
      <c r="A17" s="99" t="s">
        <v>23</v>
      </c>
      <c r="B17" s="100"/>
      <c r="C17" s="100"/>
      <c r="D17" s="100"/>
      <c r="E17" s="100"/>
      <c r="F17" s="100"/>
      <c r="G17" s="101"/>
    </row>
    <row r="18" spans="1:7" ht="35.4" customHeight="1" x14ac:dyDescent="0.25">
      <c r="A18" s="28" t="s">
        <v>18</v>
      </c>
      <c r="B18" s="5" t="s">
        <v>19</v>
      </c>
      <c r="C18" s="5" t="s">
        <v>24</v>
      </c>
      <c r="D18" s="5" t="s">
        <v>20</v>
      </c>
      <c r="E18" s="6" t="s">
        <v>5</v>
      </c>
      <c r="G18" s="26"/>
    </row>
    <row r="19" spans="1:7" ht="35.4" customHeight="1" x14ac:dyDescent="0.25">
      <c r="A19" s="49"/>
      <c r="B19" s="11"/>
      <c r="C19" s="12"/>
      <c r="D19" s="12"/>
      <c r="E19" s="19"/>
      <c r="G19" s="26"/>
    </row>
    <row r="20" spans="1:7" ht="35.4" customHeight="1" x14ac:dyDescent="0.25">
      <c r="A20" s="49"/>
      <c r="B20" s="11"/>
      <c r="C20" s="12"/>
      <c r="D20" s="12"/>
      <c r="E20" s="19"/>
      <c r="G20" s="26"/>
    </row>
    <row r="21" spans="1:7" ht="35.4" customHeight="1" x14ac:dyDescent="0.25">
      <c r="A21" s="49"/>
      <c r="B21" s="11"/>
      <c r="C21" s="12"/>
      <c r="D21" s="12"/>
      <c r="E21" s="19"/>
      <c r="G21" s="26"/>
    </row>
    <row r="22" spans="1:7" ht="35.4" customHeight="1" x14ac:dyDescent="0.25">
      <c r="A22" s="49"/>
      <c r="B22" s="11"/>
      <c r="C22" s="12"/>
      <c r="D22" s="12"/>
      <c r="E22" s="19"/>
      <c r="G22" s="26"/>
    </row>
    <row r="23" spans="1:7" ht="35.4" customHeight="1" x14ac:dyDescent="0.25">
      <c r="A23" s="50"/>
      <c r="B23" s="11"/>
      <c r="C23" s="14"/>
      <c r="D23" s="14"/>
      <c r="E23" s="20"/>
      <c r="G23" s="26"/>
    </row>
    <row r="24" spans="1:7" ht="35.4" customHeight="1" x14ac:dyDescent="0.25">
      <c r="A24" s="51"/>
      <c r="B24" s="58"/>
      <c r="C24" s="59"/>
      <c r="D24" s="59"/>
      <c r="E24" s="59"/>
      <c r="G24" s="26"/>
    </row>
    <row r="25" spans="1:7" ht="35.4" customHeight="1" x14ac:dyDescent="0.25">
      <c r="A25" s="99" t="s">
        <v>35</v>
      </c>
      <c r="B25" s="100"/>
      <c r="C25" s="100"/>
      <c r="D25" s="100"/>
      <c r="E25" s="100"/>
      <c r="F25" s="100"/>
      <c r="G25" s="101"/>
    </row>
    <row r="26" spans="1:7" ht="35.4" customHeight="1" x14ac:dyDescent="0.25">
      <c r="A26" s="28" t="s">
        <v>18</v>
      </c>
      <c r="B26" s="5" t="s">
        <v>19</v>
      </c>
      <c r="C26" s="5" t="s">
        <v>34</v>
      </c>
      <c r="D26" s="5" t="s">
        <v>5</v>
      </c>
      <c r="E26" s="7" t="s">
        <v>114</v>
      </c>
      <c r="F26" s="4" t="s">
        <v>25</v>
      </c>
      <c r="G26" s="26"/>
    </row>
    <row r="27" spans="1:7" ht="35.4" customHeight="1" x14ac:dyDescent="0.25">
      <c r="A27" s="49"/>
      <c r="B27" s="11"/>
      <c r="C27" s="12"/>
      <c r="D27" s="12"/>
      <c r="E27" s="12"/>
      <c r="F27" s="13"/>
      <c r="G27" s="26"/>
    </row>
    <row r="28" spans="1:7" ht="35.4" customHeight="1" x14ac:dyDescent="0.25">
      <c r="A28" s="49"/>
      <c r="B28" s="11"/>
      <c r="C28" s="12"/>
      <c r="D28" s="12"/>
      <c r="E28" s="12"/>
      <c r="F28" s="13"/>
      <c r="G28" s="26"/>
    </row>
    <row r="29" spans="1:7" ht="35.4" customHeight="1" x14ac:dyDescent="0.25">
      <c r="A29" s="49"/>
      <c r="B29" s="11"/>
      <c r="C29" s="12"/>
      <c r="D29" s="12"/>
      <c r="E29" s="12"/>
      <c r="F29" s="13"/>
      <c r="G29" s="26"/>
    </row>
    <row r="30" spans="1:7" ht="35.4" customHeight="1" x14ac:dyDescent="0.25">
      <c r="A30" s="49"/>
      <c r="B30" s="11"/>
      <c r="C30" s="12"/>
      <c r="D30" s="12"/>
      <c r="E30" s="12"/>
      <c r="F30" s="13"/>
      <c r="G30" s="26"/>
    </row>
    <row r="31" spans="1:7" ht="35.4" customHeight="1" x14ac:dyDescent="0.25">
      <c r="A31" s="49"/>
      <c r="B31" s="11"/>
      <c r="C31" s="12"/>
      <c r="D31" s="12"/>
      <c r="E31" s="12"/>
      <c r="F31" s="13"/>
      <c r="G31" s="26"/>
    </row>
    <row r="32" spans="1:7" ht="35.4" customHeight="1" x14ac:dyDescent="0.25">
      <c r="A32" s="49"/>
      <c r="B32" s="11"/>
      <c r="C32" s="12"/>
      <c r="D32" s="12"/>
      <c r="E32" s="12"/>
      <c r="F32" s="13"/>
      <c r="G32" s="26"/>
    </row>
    <row r="33" spans="1:7" ht="35.4" customHeight="1" x14ac:dyDescent="0.25">
      <c r="A33" s="49"/>
      <c r="B33" s="11"/>
      <c r="C33" s="12"/>
      <c r="D33" s="12"/>
      <c r="E33" s="12"/>
      <c r="F33" s="13"/>
      <c r="G33" s="26"/>
    </row>
    <row r="34" spans="1:7" ht="35.4" customHeight="1" x14ac:dyDescent="0.25">
      <c r="A34" s="32"/>
      <c r="B34" s="33"/>
      <c r="C34" s="33"/>
      <c r="D34" s="33"/>
      <c r="E34" s="33"/>
      <c r="F34" s="33"/>
      <c r="G34" s="26"/>
    </row>
    <row r="35" spans="1:7" ht="35.4" customHeight="1" x14ac:dyDescent="0.25">
      <c r="A35" s="99" t="s">
        <v>26</v>
      </c>
      <c r="B35" s="100"/>
      <c r="C35" s="100"/>
      <c r="D35" s="100"/>
      <c r="E35" s="100"/>
      <c r="F35" s="100"/>
      <c r="G35" s="101"/>
    </row>
    <row r="36" spans="1:7" ht="35.4" customHeight="1" x14ac:dyDescent="0.25">
      <c r="A36" s="28" t="s">
        <v>18</v>
      </c>
      <c r="B36" s="5" t="s">
        <v>19</v>
      </c>
      <c r="C36" s="5" t="s">
        <v>27</v>
      </c>
      <c r="D36" s="6" t="s">
        <v>5</v>
      </c>
      <c r="G36" s="26"/>
    </row>
    <row r="37" spans="1:7" ht="35.4" customHeight="1" x14ac:dyDescent="0.25">
      <c r="A37" s="29"/>
      <c r="B37" s="11"/>
      <c r="C37" s="15"/>
      <c r="D37" s="16"/>
      <c r="G37" s="26"/>
    </row>
    <row r="38" spans="1:7" ht="35.4" customHeight="1" x14ac:dyDescent="0.25">
      <c r="A38" s="29"/>
      <c r="B38" s="11"/>
      <c r="C38" s="15"/>
      <c r="D38" s="16"/>
      <c r="G38" s="26"/>
    </row>
    <row r="39" spans="1:7" ht="35.4" customHeight="1" x14ac:dyDescent="0.25">
      <c r="A39" s="29"/>
      <c r="B39" s="11"/>
      <c r="C39" s="15"/>
      <c r="D39" s="16"/>
      <c r="G39" s="26"/>
    </row>
    <row r="40" spans="1:7" ht="35.4" customHeight="1" x14ac:dyDescent="0.25">
      <c r="A40" s="29"/>
      <c r="B40" s="11"/>
      <c r="C40" s="15"/>
      <c r="D40" s="16"/>
      <c r="G40" s="26"/>
    </row>
    <row r="41" spans="1:7" ht="35.4" customHeight="1" x14ac:dyDescent="0.25">
      <c r="A41" s="29"/>
      <c r="B41" s="11"/>
      <c r="C41" s="15"/>
      <c r="D41" s="16"/>
      <c r="G41" s="26"/>
    </row>
    <row r="42" spans="1:7" ht="35.4" customHeight="1" x14ac:dyDescent="0.25">
      <c r="A42" s="30"/>
      <c r="B42" s="11"/>
      <c r="C42" s="15"/>
      <c r="D42" s="17"/>
      <c r="G42" s="26"/>
    </row>
    <row r="43" spans="1:7" ht="35.4" customHeight="1" x14ac:dyDescent="0.25">
      <c r="A43" s="31"/>
      <c r="B43" s="11"/>
      <c r="C43" s="15"/>
      <c r="D43" s="18"/>
      <c r="G43" s="26"/>
    </row>
    <row r="44" spans="1:7" ht="35.4" customHeight="1" x14ac:dyDescent="0.25">
      <c r="A44" s="32"/>
      <c r="B44" s="33"/>
      <c r="C44" s="33"/>
      <c r="D44" s="33"/>
      <c r="G44" s="26"/>
    </row>
    <row r="45" spans="1:7" ht="35.4" customHeight="1" x14ac:dyDescent="0.25">
      <c r="A45" s="115" t="s">
        <v>104</v>
      </c>
      <c r="B45" s="116"/>
      <c r="C45" s="116"/>
      <c r="D45" s="116"/>
      <c r="E45" s="116"/>
      <c r="F45" s="116"/>
      <c r="G45" s="117"/>
    </row>
    <row r="46" spans="1:7" ht="35.4" customHeight="1" x14ac:dyDescent="0.25">
      <c r="A46" s="52"/>
      <c r="B46" s="65" t="s">
        <v>62</v>
      </c>
      <c r="C46" s="65" t="s">
        <v>40</v>
      </c>
      <c r="D46" s="65" t="s">
        <v>41</v>
      </c>
      <c r="G46" s="26"/>
    </row>
    <row r="47" spans="1:7" ht="35.4" customHeight="1" x14ac:dyDescent="0.25">
      <c r="A47" s="66" t="s">
        <v>6</v>
      </c>
      <c r="B47" s="24">
        <f>COUNTIF(Tableau4[], A47)</f>
        <v>0</v>
      </c>
      <c r="C47" s="24">
        <f>COUNTIFS(Tableau4[[#All],[Genre (H/F)]],"H",Tableau4[[#All],[Grade]],A47)</f>
        <v>0</v>
      </c>
      <c r="D47" s="24">
        <f>COUNTIFS(Tableau4[[#All],[Genre (H/F)]],"F",Tableau4[[#All],[Grade]],A47)</f>
        <v>0</v>
      </c>
      <c r="G47" s="26"/>
    </row>
    <row r="48" spans="1:7" ht="35.4" customHeight="1" x14ac:dyDescent="0.25">
      <c r="A48" s="66" t="s">
        <v>7</v>
      </c>
      <c r="B48" s="24">
        <f>COUNTIF(Tableau4[], A48)</f>
        <v>0</v>
      </c>
      <c r="C48" s="24">
        <f>COUNTIFS(Tableau4[[#All],[Genre (H/F)]],"H",Tableau4[[#All],[Grade]],A48)</f>
        <v>0</v>
      </c>
      <c r="D48" s="24">
        <f>COUNTIFS(Tableau4[[#All],[Genre (H/F)]],"F",Tableau4[[#All],[Grade]],A48)</f>
        <v>0</v>
      </c>
      <c r="G48" s="26"/>
    </row>
    <row r="49" spans="1:7" ht="35.4" customHeight="1" x14ac:dyDescent="0.25">
      <c r="A49" s="66" t="s">
        <v>31</v>
      </c>
      <c r="B49" s="24">
        <f>COUNTIF(Tableau4[], A49)</f>
        <v>0</v>
      </c>
      <c r="C49" s="24">
        <f>COUNTIFS(Tableau4[[#All],[Genre (H/F)]],"H",Tableau4[[#All],[Grade]],A49)</f>
        <v>0</v>
      </c>
      <c r="D49" s="24">
        <f>COUNTIFS(Tableau4[[#All],[Genre (H/F)]],"F",Tableau4[[#All],[Grade]],A49)</f>
        <v>0</v>
      </c>
      <c r="G49" s="26"/>
    </row>
    <row r="50" spans="1:7" ht="35.4" customHeight="1" x14ac:dyDescent="0.25">
      <c r="A50" s="66" t="s">
        <v>0</v>
      </c>
      <c r="B50" s="24">
        <f>B47+B48</f>
        <v>0</v>
      </c>
      <c r="C50" s="24">
        <f t="shared" ref="C50:D50" si="0">C47+C48</f>
        <v>0</v>
      </c>
      <c r="D50" s="24">
        <f t="shared" si="0"/>
        <v>0</v>
      </c>
      <c r="G50" s="26"/>
    </row>
    <row r="51" spans="1:7" ht="35.4" customHeight="1" x14ac:dyDescent="0.25">
      <c r="A51" s="66" t="s">
        <v>1</v>
      </c>
      <c r="B51" s="24">
        <f>B49</f>
        <v>0</v>
      </c>
      <c r="C51" s="24">
        <f>C49</f>
        <v>0</v>
      </c>
      <c r="D51" s="24">
        <f>D49</f>
        <v>0</v>
      </c>
      <c r="G51" s="26"/>
    </row>
    <row r="52" spans="1:7" ht="35.4" customHeight="1" x14ac:dyDescent="0.25">
      <c r="A52" s="66" t="s">
        <v>2</v>
      </c>
      <c r="B52" s="24">
        <f>COUNTA(Tableau3[Nom et prénom])</f>
        <v>0</v>
      </c>
      <c r="C52" s="24">
        <f>COUNTIF(Tableau3[[#All],[Genre (H/F)]],"F")</f>
        <v>0</v>
      </c>
      <c r="D52" s="24">
        <f>COUNTIF(Tableau3[[#All],[Genre (H/F)]],"H")</f>
        <v>0</v>
      </c>
      <c r="G52" s="26"/>
    </row>
    <row r="53" spans="1:7" ht="35.4" customHeight="1" x14ac:dyDescent="0.25">
      <c r="A53" s="66" t="s">
        <v>3</v>
      </c>
      <c r="B53" s="24">
        <f>COUNTIF(Tableau5[], A53)</f>
        <v>0</v>
      </c>
      <c r="C53" s="24">
        <f>COUNTIFS(Tableau5[[#All],[Genre (H/F)]],"H",Tableau5[[#All],[Niveau ]],A53)</f>
        <v>0</v>
      </c>
      <c r="D53" s="24">
        <f>COUNTIFS(Tableau5[[#All],[Genre (H/F)]],"F",Tableau5[[#All],[Niveau ]],A53)</f>
        <v>0</v>
      </c>
      <c r="G53" s="26"/>
    </row>
    <row r="54" spans="1:7" ht="35.4" customHeight="1" x14ac:dyDescent="0.25">
      <c r="A54" s="66" t="s">
        <v>36</v>
      </c>
      <c r="B54" s="24">
        <f>COUNTIF(Tableau5[], A54)</f>
        <v>0</v>
      </c>
      <c r="C54" s="24">
        <f>COUNTIFS(Tableau5[[#All],[Genre (H/F)]],"H",Tableau5[[#All],[Niveau ]],A54)</f>
        <v>0</v>
      </c>
      <c r="D54" s="24">
        <f>COUNTIFS(Tableau5[[#All],[Genre (H/F)]],"F",Tableau5[[#All],[Niveau ]],A54)</f>
        <v>0</v>
      </c>
      <c r="G54" s="26"/>
    </row>
    <row r="55" spans="1:7" ht="35.4" customHeight="1" x14ac:dyDescent="0.25">
      <c r="A55" s="66" t="s">
        <v>32</v>
      </c>
      <c r="B55" s="24">
        <f>COUNTIF(Tableau6[], A55)</f>
        <v>0</v>
      </c>
      <c r="C55" s="24">
        <f>COUNTIFS(Tableau6[[#All],[Genre (H/F)]],"H",Tableau6[[#All],[Grade ou diplôme]],A55)</f>
        <v>0</v>
      </c>
      <c r="D55" s="24">
        <f>COUNTIFS(Tableau6[[#All],[Genre (H/F)]],"F",Tableau6[[#All],[Grade ou diplôme]],A55)</f>
        <v>0</v>
      </c>
      <c r="G55" s="26"/>
    </row>
    <row r="56" spans="1:7" ht="35.4" customHeight="1" x14ac:dyDescent="0.25">
      <c r="A56" s="66" t="s">
        <v>33</v>
      </c>
      <c r="B56" s="24">
        <f>COUNTIF(Tableau6[], A56)</f>
        <v>0</v>
      </c>
      <c r="C56" s="24">
        <f>COUNTIFS(Tableau6[[#All],[Genre (H/F)]],"H",Tableau6[[#All],[Grade ou diplôme]],A56)</f>
        <v>0</v>
      </c>
      <c r="D56" s="24">
        <f>COUNTIFS(Tableau6[[#All],[Genre (H/F)]],"F",Tableau6[[#All],[Grade ou diplôme]],A56)</f>
        <v>0</v>
      </c>
      <c r="G56" s="26"/>
    </row>
    <row r="57" spans="1:7" ht="35.4" customHeight="1" x14ac:dyDescent="0.25">
      <c r="A57" s="66" t="s">
        <v>4</v>
      </c>
      <c r="B57" s="24">
        <f>COUNTIF(Tableau6[], A57)</f>
        <v>0</v>
      </c>
      <c r="C57" s="24">
        <f>COUNTIFS(Tableau6[[#All],[Genre (H/F)]],"H",Tableau6[[#All],[Grade ou diplôme]],A57)</f>
        <v>0</v>
      </c>
      <c r="D57" s="24">
        <f>COUNTIFS(Tableau6[[#All],[Genre (H/F)]],"F",Tableau6[[#All],[Grade ou diplôme]],A57)</f>
        <v>0</v>
      </c>
      <c r="G57" s="26"/>
    </row>
    <row r="58" spans="1:7" ht="35.4" customHeight="1" thickBot="1" x14ac:dyDescent="0.3">
      <c r="A58" s="54"/>
      <c r="B58" s="55"/>
      <c r="C58" s="55"/>
      <c r="D58" s="55"/>
      <c r="E58" s="55"/>
      <c r="F58" s="55"/>
      <c r="G58" s="56"/>
    </row>
  </sheetData>
  <sheetProtection algorithmName="SHA-512" hashValue="E1Ign7UCEXNABfkNRucmgcPqmDIY3tp5Kzs4etIvsGoJXfZ1p0APS6XzEhPmn8TMJB7xpBJTjojbLJowS0Zm6Q==" saltValue="ampWJ32ibkWbuiScOWFGHQ==" spinCount="100000" sheet="1" formatColumns="0" insertRows="0"/>
  <mergeCells count="8">
    <mergeCell ref="A25:G25"/>
    <mergeCell ref="A35:G35"/>
    <mergeCell ref="A45:G45"/>
    <mergeCell ref="A1:C1"/>
    <mergeCell ref="A2:G2"/>
    <mergeCell ref="A3:G3"/>
    <mergeCell ref="A6:G6"/>
    <mergeCell ref="A17:G17"/>
  </mergeCells>
  <phoneticPr fontId="13" type="noConversion"/>
  <pageMargins left="0.7" right="0.7" top="0.75" bottom="0.75" header="0.3" footer="0.3"/>
  <tableParts count="4">
    <tablePart r:id="rId1"/>
    <tablePart r:id="rId2"/>
    <tablePart r:id="rId3"/>
    <tablePart r:id="rId4"/>
  </tableParts>
  <extLst>
    <ext xmlns:x14="http://schemas.microsoft.com/office/spreadsheetml/2009/9/main" uri="{CCE6A557-97BC-4b89-ADB6-D9C93CAAB3DF}">
      <x14:dataValidations xmlns:xm="http://schemas.microsoft.com/office/excel/2006/main" count="4">
        <x14:dataValidation type="list" allowBlank="1" showInputMessage="1" showErrorMessage="1" xr:uid="{AF8BFA6B-4BA0-4A3E-A863-CCFAE8E4FEE5}">
          <x14:formula1>
            <xm:f>lists!$A$9:$A$10</xm:f>
          </x14:formula1>
          <xm:sqref>B8:B15 B33 B23 B19:B22 B27:B32 B37:B42 B43</xm:sqref>
        </x14:dataValidation>
        <x14:dataValidation type="list" allowBlank="1" showInputMessage="1" showErrorMessage="1" xr:uid="{C408EECE-0623-487A-AF7B-DAB8A481EC5B}">
          <x14:formula1>
            <xm:f>lists!$A$26:$A$28</xm:f>
          </x14:formula1>
          <xm:sqref>C9:C15 C8</xm:sqref>
        </x14:dataValidation>
        <x14:dataValidation type="list" allowBlank="1" showInputMessage="1" showErrorMessage="1" xr:uid="{B32CEA0D-809E-4C77-B242-A11AAC477A64}">
          <x14:formula1>
            <xm:f>lists!$A$32:$A$33</xm:f>
          </x14:formula1>
          <xm:sqref>C27:C32 C33</xm:sqref>
        </x14:dataValidation>
        <x14:dataValidation type="list" allowBlank="1" showInputMessage="1" showErrorMessage="1" xr:uid="{9D077569-9F96-48AE-A2A0-8CE00AD02AD9}">
          <x14:formula1>
            <xm:f>lists!$A$37:$A$39</xm:f>
          </x14:formula1>
          <xm:sqref>C37:C42 C43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1CF29-A5B1-46E0-96C1-C275B2F9CCEF}">
  <sheetPr>
    <tabColor theme="5" tint="-0.249977111117893"/>
  </sheetPr>
  <dimension ref="A1:J56"/>
  <sheetViews>
    <sheetView showGridLines="0" topLeftCell="A40" workbookViewId="0">
      <selection activeCell="A43" sqref="A43:G43"/>
    </sheetView>
  </sheetViews>
  <sheetFormatPr baseColWidth="10" defaultRowHeight="35.4" customHeight="1" x14ac:dyDescent="0.25"/>
  <cols>
    <col min="1" max="1" width="33.44140625" style="3" customWidth="1"/>
    <col min="2" max="2" width="25" style="3" customWidth="1"/>
    <col min="3" max="3" width="26.33203125" style="3" customWidth="1"/>
    <col min="4" max="5" width="29.109375" style="3" customWidth="1"/>
    <col min="6" max="6" width="17.88671875" style="3" customWidth="1"/>
    <col min="7" max="8" width="11.5546875" style="3"/>
    <col min="9" max="9" width="35.77734375" style="3" customWidth="1"/>
    <col min="10" max="16384" width="11.5546875" style="3"/>
  </cols>
  <sheetData>
    <row r="1" spans="1:10" ht="35.4" customHeight="1" x14ac:dyDescent="0.25">
      <c r="A1" s="127" t="s">
        <v>48</v>
      </c>
      <c r="B1" s="128"/>
      <c r="C1" s="128"/>
      <c r="D1" s="45"/>
      <c r="E1" s="45"/>
      <c r="F1" s="45"/>
      <c r="G1" s="46"/>
    </row>
    <row r="2" spans="1:10" ht="19.2" customHeight="1" x14ac:dyDescent="0.25">
      <c r="A2" s="43"/>
      <c r="B2" s="57"/>
      <c r="C2" s="57"/>
      <c r="D2" s="57"/>
      <c r="E2" s="57"/>
      <c r="F2" s="57"/>
      <c r="G2" s="44"/>
      <c r="I2" s="8"/>
    </row>
    <row r="3" spans="1:10" ht="35.4" customHeight="1" x14ac:dyDescent="0.25">
      <c r="A3" s="115" t="s">
        <v>102</v>
      </c>
      <c r="B3" s="116"/>
      <c r="C3" s="116"/>
      <c r="D3" s="116"/>
      <c r="E3" s="116"/>
      <c r="F3" s="116"/>
      <c r="G3" s="117"/>
      <c r="I3" s="2"/>
    </row>
    <row r="4" spans="1:10" ht="35.4" customHeight="1" x14ac:dyDescent="0.25">
      <c r="A4" s="99" t="s">
        <v>28</v>
      </c>
      <c r="B4" s="100"/>
      <c r="C4" s="100"/>
      <c r="D4" s="100"/>
      <c r="E4" s="100"/>
      <c r="F4" s="100"/>
      <c r="G4" s="101"/>
      <c r="I4" s="9"/>
    </row>
    <row r="5" spans="1:10" ht="35.4" customHeight="1" x14ac:dyDescent="0.25">
      <c r="A5" s="28" t="s">
        <v>18</v>
      </c>
      <c r="B5" s="5" t="s">
        <v>19</v>
      </c>
      <c r="C5" s="5" t="s">
        <v>13</v>
      </c>
      <c r="D5" s="5" t="s">
        <v>20</v>
      </c>
      <c r="E5" s="5" t="s">
        <v>21</v>
      </c>
      <c r="F5" s="6" t="s">
        <v>22</v>
      </c>
      <c r="G5" s="26"/>
      <c r="J5" s="1"/>
    </row>
    <row r="6" spans="1:10" ht="35.4" customHeight="1" x14ac:dyDescent="0.25">
      <c r="A6" s="47"/>
      <c r="B6" s="11"/>
      <c r="C6" s="21"/>
      <c r="D6" s="21"/>
      <c r="E6" s="21"/>
      <c r="F6" s="17"/>
      <c r="G6" s="26"/>
      <c r="J6" s="2"/>
    </row>
    <row r="7" spans="1:10" ht="35.4" customHeight="1" x14ac:dyDescent="0.25">
      <c r="A7" s="47"/>
      <c r="B7" s="11"/>
      <c r="C7" s="21"/>
      <c r="D7" s="21"/>
      <c r="E7" s="21"/>
      <c r="F7" s="17"/>
      <c r="G7" s="26"/>
    </row>
    <row r="8" spans="1:10" ht="35.4" customHeight="1" x14ac:dyDescent="0.25">
      <c r="A8" s="47"/>
      <c r="B8" s="11"/>
      <c r="C8" s="21"/>
      <c r="D8" s="21"/>
      <c r="E8" s="21"/>
      <c r="F8" s="17"/>
      <c r="G8" s="26"/>
    </row>
    <row r="9" spans="1:10" ht="35.4" customHeight="1" x14ac:dyDescent="0.25">
      <c r="A9" s="47"/>
      <c r="B9" s="11"/>
      <c r="C9" s="21"/>
      <c r="D9" s="21"/>
      <c r="E9" s="21"/>
      <c r="F9" s="17"/>
      <c r="G9" s="26"/>
    </row>
    <row r="10" spans="1:10" ht="35.4" customHeight="1" x14ac:dyDescent="0.25">
      <c r="A10" s="47"/>
      <c r="B10" s="11"/>
      <c r="C10" s="21"/>
      <c r="D10" s="21"/>
      <c r="E10" s="21"/>
      <c r="F10" s="17"/>
      <c r="G10" s="26"/>
    </row>
    <row r="11" spans="1:10" ht="35.4" customHeight="1" x14ac:dyDescent="0.25">
      <c r="A11" s="47"/>
      <c r="B11" s="11"/>
      <c r="C11" s="21"/>
      <c r="D11" s="21"/>
      <c r="E11" s="21"/>
      <c r="F11" s="17"/>
      <c r="G11" s="26"/>
    </row>
    <row r="12" spans="1:10" ht="35.4" customHeight="1" x14ac:dyDescent="0.25">
      <c r="A12" s="48"/>
      <c r="B12" s="11"/>
      <c r="C12" s="21"/>
      <c r="D12" s="22"/>
      <c r="E12" s="22"/>
      <c r="F12" s="18"/>
      <c r="G12" s="26"/>
    </row>
    <row r="13" spans="1:10" ht="35.4" customHeight="1" x14ac:dyDescent="0.25">
      <c r="A13" s="48"/>
      <c r="B13" s="11"/>
      <c r="C13" s="21"/>
      <c r="D13" s="22"/>
      <c r="E13" s="22"/>
      <c r="F13" s="18"/>
      <c r="G13" s="26"/>
    </row>
    <row r="14" spans="1:10" ht="35.4" customHeight="1" x14ac:dyDescent="0.25">
      <c r="A14" s="32"/>
      <c r="B14" s="33"/>
      <c r="C14" s="33"/>
      <c r="D14" s="33"/>
      <c r="E14" s="33"/>
      <c r="F14" s="33"/>
      <c r="G14" s="26"/>
    </row>
    <row r="15" spans="1:10" ht="35.4" customHeight="1" x14ac:dyDescent="0.25">
      <c r="A15" s="99" t="s">
        <v>23</v>
      </c>
      <c r="B15" s="100"/>
      <c r="C15" s="100"/>
      <c r="D15" s="100"/>
      <c r="E15" s="100"/>
      <c r="F15" s="100"/>
      <c r="G15" s="101"/>
    </row>
    <row r="16" spans="1:10" ht="35.4" customHeight="1" x14ac:dyDescent="0.25">
      <c r="A16" s="28" t="s">
        <v>18</v>
      </c>
      <c r="B16" s="5" t="s">
        <v>19</v>
      </c>
      <c r="C16" s="5" t="s">
        <v>24</v>
      </c>
      <c r="D16" s="5" t="s">
        <v>20</v>
      </c>
      <c r="E16" s="6" t="s">
        <v>5</v>
      </c>
      <c r="G16" s="26"/>
    </row>
    <row r="17" spans="1:7" ht="35.4" customHeight="1" x14ac:dyDescent="0.25">
      <c r="A17" s="49"/>
      <c r="B17" s="11"/>
      <c r="C17" s="12"/>
      <c r="D17" s="12"/>
      <c r="E17" s="19"/>
      <c r="G17" s="26"/>
    </row>
    <row r="18" spans="1:7" ht="35.4" customHeight="1" x14ac:dyDescent="0.25">
      <c r="A18" s="49"/>
      <c r="B18" s="11"/>
      <c r="C18" s="12"/>
      <c r="D18" s="12"/>
      <c r="E18" s="19"/>
      <c r="G18" s="26"/>
    </row>
    <row r="19" spans="1:7" ht="35.4" customHeight="1" x14ac:dyDescent="0.25">
      <c r="A19" s="49"/>
      <c r="B19" s="11"/>
      <c r="C19" s="12"/>
      <c r="D19" s="12"/>
      <c r="E19" s="19"/>
      <c r="G19" s="26"/>
    </row>
    <row r="20" spans="1:7" ht="35.4" customHeight="1" x14ac:dyDescent="0.25">
      <c r="A20" s="49"/>
      <c r="B20" s="11"/>
      <c r="C20" s="12"/>
      <c r="D20" s="12"/>
      <c r="E20" s="19"/>
      <c r="G20" s="26"/>
    </row>
    <row r="21" spans="1:7" ht="35.4" customHeight="1" x14ac:dyDescent="0.25">
      <c r="A21" s="50"/>
      <c r="B21" s="11"/>
      <c r="C21" s="14"/>
      <c r="D21" s="14"/>
      <c r="E21" s="20"/>
      <c r="G21" s="26"/>
    </row>
    <row r="22" spans="1:7" ht="35.4" customHeight="1" x14ac:dyDescent="0.25">
      <c r="A22" s="51"/>
      <c r="B22" s="58"/>
      <c r="C22" s="59"/>
      <c r="D22" s="59"/>
      <c r="E22" s="59"/>
      <c r="G22" s="26"/>
    </row>
    <row r="23" spans="1:7" ht="35.4" customHeight="1" x14ac:dyDescent="0.25">
      <c r="A23" s="99" t="s">
        <v>35</v>
      </c>
      <c r="B23" s="100"/>
      <c r="C23" s="100"/>
      <c r="D23" s="100"/>
      <c r="E23" s="100"/>
      <c r="F23" s="100"/>
      <c r="G23" s="101"/>
    </row>
    <row r="24" spans="1:7" ht="35.4" customHeight="1" x14ac:dyDescent="0.25">
      <c r="A24" s="28" t="s">
        <v>18</v>
      </c>
      <c r="B24" s="5" t="s">
        <v>19</v>
      </c>
      <c r="C24" s="5" t="s">
        <v>34</v>
      </c>
      <c r="D24" s="5" t="s">
        <v>5</v>
      </c>
      <c r="E24" s="7" t="s">
        <v>37</v>
      </c>
      <c r="F24" s="4" t="s">
        <v>25</v>
      </c>
      <c r="G24" s="26"/>
    </row>
    <row r="25" spans="1:7" ht="35.4" customHeight="1" x14ac:dyDescent="0.25">
      <c r="A25" s="49"/>
      <c r="B25" s="11"/>
      <c r="C25" s="12"/>
      <c r="D25" s="12"/>
      <c r="E25" s="12"/>
      <c r="F25" s="13"/>
      <c r="G25" s="26"/>
    </row>
    <row r="26" spans="1:7" ht="35.4" customHeight="1" x14ac:dyDescent="0.25">
      <c r="A26" s="49"/>
      <c r="B26" s="11"/>
      <c r="C26" s="12"/>
      <c r="D26" s="12"/>
      <c r="E26" s="12"/>
      <c r="F26" s="13"/>
      <c r="G26" s="26"/>
    </row>
    <row r="27" spans="1:7" ht="35.4" customHeight="1" x14ac:dyDescent="0.25">
      <c r="A27" s="49"/>
      <c r="B27" s="11"/>
      <c r="C27" s="12"/>
      <c r="D27" s="12"/>
      <c r="E27" s="12"/>
      <c r="F27" s="13"/>
      <c r="G27" s="26"/>
    </row>
    <row r="28" spans="1:7" ht="35.4" customHeight="1" x14ac:dyDescent="0.25">
      <c r="A28" s="49"/>
      <c r="B28" s="11"/>
      <c r="C28" s="12"/>
      <c r="D28" s="12"/>
      <c r="E28" s="12"/>
      <c r="F28" s="13"/>
      <c r="G28" s="26"/>
    </row>
    <row r="29" spans="1:7" ht="35.4" customHeight="1" x14ac:dyDescent="0.25">
      <c r="A29" s="49"/>
      <c r="B29" s="11"/>
      <c r="C29" s="12"/>
      <c r="D29" s="12"/>
      <c r="E29" s="12"/>
      <c r="F29" s="13"/>
      <c r="G29" s="26"/>
    </row>
    <row r="30" spans="1:7" ht="35.4" customHeight="1" x14ac:dyDescent="0.25">
      <c r="A30" s="49"/>
      <c r="B30" s="11"/>
      <c r="C30" s="12"/>
      <c r="D30" s="12"/>
      <c r="E30" s="12"/>
      <c r="F30" s="13"/>
      <c r="G30" s="26"/>
    </row>
    <row r="31" spans="1:7" ht="35.4" customHeight="1" x14ac:dyDescent="0.25">
      <c r="A31" s="49"/>
      <c r="B31" s="11"/>
      <c r="C31" s="12"/>
      <c r="D31" s="12"/>
      <c r="E31" s="12"/>
      <c r="F31" s="13"/>
      <c r="G31" s="26"/>
    </row>
    <row r="32" spans="1:7" ht="35.4" customHeight="1" x14ac:dyDescent="0.25">
      <c r="A32" s="32"/>
      <c r="B32" s="33"/>
      <c r="C32" s="33"/>
      <c r="D32" s="33"/>
      <c r="E32" s="33"/>
      <c r="F32" s="33"/>
      <c r="G32" s="26"/>
    </row>
    <row r="33" spans="1:7" ht="35.4" customHeight="1" x14ac:dyDescent="0.25">
      <c r="A33" s="99" t="s">
        <v>26</v>
      </c>
      <c r="B33" s="100"/>
      <c r="C33" s="100"/>
      <c r="D33" s="100"/>
      <c r="E33" s="100"/>
      <c r="F33" s="100"/>
      <c r="G33" s="101"/>
    </row>
    <row r="34" spans="1:7" ht="35.4" customHeight="1" x14ac:dyDescent="0.25">
      <c r="A34" s="28" t="s">
        <v>18</v>
      </c>
      <c r="B34" s="5" t="s">
        <v>19</v>
      </c>
      <c r="C34" s="5" t="s">
        <v>27</v>
      </c>
      <c r="D34" s="6" t="s">
        <v>5</v>
      </c>
      <c r="G34" s="26"/>
    </row>
    <row r="35" spans="1:7" ht="35.4" customHeight="1" x14ac:dyDescent="0.25">
      <c r="A35" s="29"/>
      <c r="B35" s="11"/>
      <c r="C35" s="15"/>
      <c r="D35" s="16"/>
      <c r="G35" s="26"/>
    </row>
    <row r="36" spans="1:7" ht="35.4" customHeight="1" x14ac:dyDescent="0.25">
      <c r="A36" s="29"/>
      <c r="B36" s="11"/>
      <c r="C36" s="15"/>
      <c r="D36" s="16"/>
      <c r="G36" s="26"/>
    </row>
    <row r="37" spans="1:7" ht="35.4" customHeight="1" x14ac:dyDescent="0.25">
      <c r="A37" s="29"/>
      <c r="B37" s="11"/>
      <c r="C37" s="15"/>
      <c r="D37" s="16"/>
      <c r="G37" s="26"/>
    </row>
    <row r="38" spans="1:7" ht="35.4" customHeight="1" x14ac:dyDescent="0.25">
      <c r="A38" s="29"/>
      <c r="B38" s="11"/>
      <c r="C38" s="15"/>
      <c r="D38" s="16"/>
      <c r="G38" s="26"/>
    </row>
    <row r="39" spans="1:7" ht="35.4" customHeight="1" x14ac:dyDescent="0.25">
      <c r="A39" s="29"/>
      <c r="B39" s="11"/>
      <c r="C39" s="15"/>
      <c r="D39" s="16"/>
      <c r="G39" s="26"/>
    </row>
    <row r="40" spans="1:7" ht="35.4" customHeight="1" x14ac:dyDescent="0.25">
      <c r="A40" s="30"/>
      <c r="B40" s="11"/>
      <c r="C40" s="15"/>
      <c r="D40" s="17"/>
      <c r="G40" s="26"/>
    </row>
    <row r="41" spans="1:7" ht="35.4" customHeight="1" x14ac:dyDescent="0.25">
      <c r="A41" s="31"/>
      <c r="B41" s="11"/>
      <c r="C41" s="15"/>
      <c r="D41" s="18"/>
      <c r="G41" s="26"/>
    </row>
    <row r="42" spans="1:7" ht="35.4" customHeight="1" x14ac:dyDescent="0.25">
      <c r="A42" s="32"/>
      <c r="B42" s="33"/>
      <c r="C42" s="33"/>
      <c r="D42" s="33"/>
      <c r="G42" s="26"/>
    </row>
    <row r="43" spans="1:7" ht="35.4" customHeight="1" x14ac:dyDescent="0.25">
      <c r="A43" s="115" t="s">
        <v>104</v>
      </c>
      <c r="B43" s="116"/>
      <c r="C43" s="116"/>
      <c r="D43" s="116"/>
      <c r="E43" s="116"/>
      <c r="F43" s="116"/>
      <c r="G43" s="117"/>
    </row>
    <row r="44" spans="1:7" ht="35.4" customHeight="1" x14ac:dyDescent="0.25">
      <c r="A44" s="52"/>
      <c r="B44" s="10" t="s">
        <v>62</v>
      </c>
      <c r="C44" s="10" t="s">
        <v>40</v>
      </c>
      <c r="D44" s="10" t="s">
        <v>41</v>
      </c>
      <c r="G44" s="26"/>
    </row>
    <row r="45" spans="1:7" ht="35.4" customHeight="1" x14ac:dyDescent="0.25">
      <c r="A45" s="53" t="s">
        <v>6</v>
      </c>
      <c r="B45" s="24">
        <f>COUNTIF(Tableau429[], A45)</f>
        <v>0</v>
      </c>
      <c r="C45" s="24">
        <f>COUNTIFS(Tableau429[[#All],[Genre (H/F)]],"H",Tableau429[[#All],[Grade]],A45)</f>
        <v>0</v>
      </c>
      <c r="D45" s="24">
        <f>COUNTIFS(Tableau429[[#All],[Genre (H/F)]],"F",Tableau429[[#All],[Grade]],A45)</f>
        <v>0</v>
      </c>
      <c r="G45" s="26"/>
    </row>
    <row r="46" spans="1:7" ht="35.4" customHeight="1" x14ac:dyDescent="0.25">
      <c r="A46" s="53" t="s">
        <v>7</v>
      </c>
      <c r="B46" s="24">
        <f>COUNTIF(Tableau429[], A46)</f>
        <v>0</v>
      </c>
      <c r="C46" s="24">
        <f>COUNTIFS(Tableau429[[#All],[Genre (H/F)]],"H",Tableau429[[#All],[Grade]],A46)</f>
        <v>0</v>
      </c>
      <c r="D46" s="24">
        <f>COUNTIFS(Tableau429[[#All],[Genre (H/F)]],"F",Tableau429[[#All],[Grade]],A46)</f>
        <v>0</v>
      </c>
      <c r="G46" s="26"/>
    </row>
    <row r="47" spans="1:7" ht="35.4" customHeight="1" x14ac:dyDescent="0.25">
      <c r="A47" s="53" t="s">
        <v>31</v>
      </c>
      <c r="B47" s="24">
        <f>COUNTIF(Tableau429[], A47)</f>
        <v>0</v>
      </c>
      <c r="C47" s="24">
        <f>COUNTIFS(Tableau429[[#All],[Genre (H/F)]],"H",Tableau429[[#All],[Grade]],A47)</f>
        <v>0</v>
      </c>
      <c r="D47" s="24">
        <f>COUNTIFS(Tableau429[[#All],[Genre (H/F)]],"F",Tableau429[[#All],[Grade]],A47)</f>
        <v>0</v>
      </c>
      <c r="G47" s="26"/>
    </row>
    <row r="48" spans="1:7" ht="35.4" customHeight="1" x14ac:dyDescent="0.25">
      <c r="A48" s="53" t="s">
        <v>0</v>
      </c>
      <c r="B48" s="24">
        <f>B45+B46</f>
        <v>0</v>
      </c>
      <c r="C48" s="24">
        <f t="shared" ref="C48:D48" si="0">C45+C46</f>
        <v>0</v>
      </c>
      <c r="D48" s="24">
        <f t="shared" si="0"/>
        <v>0</v>
      </c>
      <c r="G48" s="26"/>
    </row>
    <row r="49" spans="1:7" ht="35.4" customHeight="1" x14ac:dyDescent="0.25">
      <c r="A49" s="53" t="s">
        <v>1</v>
      </c>
      <c r="B49" s="24">
        <f>B47</f>
        <v>0</v>
      </c>
      <c r="C49" s="24">
        <f>C47</f>
        <v>0</v>
      </c>
      <c r="D49" s="24">
        <f>D47</f>
        <v>0</v>
      </c>
      <c r="G49" s="26"/>
    </row>
    <row r="50" spans="1:7" ht="35.4" customHeight="1" x14ac:dyDescent="0.25">
      <c r="A50" s="53" t="s">
        <v>2</v>
      </c>
      <c r="B50" s="24">
        <f>COUNTA(Tableau328[Nom et prénom])</f>
        <v>0</v>
      </c>
      <c r="C50" s="24">
        <f>COUNTIF(Tableau328[[#All],[Genre (H/F)]],"F")</f>
        <v>0</v>
      </c>
      <c r="D50" s="24">
        <f>COUNTIF(Tableau328[[#All],[Genre (H/F)]],"H")</f>
        <v>0</v>
      </c>
      <c r="G50" s="26"/>
    </row>
    <row r="51" spans="1:7" ht="35.4" customHeight="1" x14ac:dyDescent="0.25">
      <c r="A51" s="53" t="s">
        <v>3</v>
      </c>
      <c r="B51" s="24">
        <f>COUNTIF(Tableau530[], A51)</f>
        <v>0</v>
      </c>
      <c r="C51" s="24">
        <f>COUNTIFS(Tableau530[[#All],[Genre (H/F)]],"H",Tableau530[[#All],[Niveau ]],A51)</f>
        <v>0</v>
      </c>
      <c r="D51" s="24">
        <f>COUNTIFS(Tableau530[[#All],[Genre (H/F)]],"F",Tableau530[[#All],[Niveau ]],A51)</f>
        <v>0</v>
      </c>
      <c r="G51" s="26"/>
    </row>
    <row r="52" spans="1:7" ht="35.4" customHeight="1" x14ac:dyDescent="0.25">
      <c r="A52" s="53" t="s">
        <v>36</v>
      </c>
      <c r="B52" s="24">
        <f>COUNTIF(Tableau530[], A52)</f>
        <v>0</v>
      </c>
      <c r="C52" s="24">
        <f>COUNTIFS(Tableau530[[#All],[Genre (H/F)]],"H",Tableau530[[#All],[Niveau ]],A52)</f>
        <v>0</v>
      </c>
      <c r="D52" s="24">
        <f>COUNTIFS(Tableau530[[#All],[Genre (H/F)]],"F",Tableau530[[#All],[Niveau ]],A52)</f>
        <v>0</v>
      </c>
      <c r="G52" s="26"/>
    </row>
    <row r="53" spans="1:7" ht="35.4" customHeight="1" x14ac:dyDescent="0.25">
      <c r="A53" s="53" t="s">
        <v>32</v>
      </c>
      <c r="B53" s="24">
        <f>COUNTIF(Tableau631[], A53)</f>
        <v>0</v>
      </c>
      <c r="C53" s="24">
        <f>COUNTIFS(Tableau631[[#All],[Genre (H/F)]],"H",Tableau631[[#All],[Grade ou diplôme]],A53)</f>
        <v>0</v>
      </c>
      <c r="D53" s="24">
        <f>COUNTIFS(Tableau631[[#All],[Genre (H/F)]],"F",Tableau631[[#All],[Grade ou diplôme]],A53)</f>
        <v>0</v>
      </c>
      <c r="G53" s="26"/>
    </row>
    <row r="54" spans="1:7" ht="35.4" customHeight="1" x14ac:dyDescent="0.25">
      <c r="A54" s="53" t="s">
        <v>33</v>
      </c>
      <c r="B54" s="24">
        <f>COUNTIF(Tableau631[], A54)</f>
        <v>0</v>
      </c>
      <c r="C54" s="24">
        <f>COUNTIFS(Tableau631[[#All],[Genre (H/F)]],"H",Tableau631[[#All],[Grade ou diplôme]],A54)</f>
        <v>0</v>
      </c>
      <c r="D54" s="24">
        <f>COUNTIFS(Tableau631[[#All],[Genre (H/F)]],"F",Tableau631[[#All],[Grade ou diplôme]],A54)</f>
        <v>0</v>
      </c>
      <c r="G54" s="26"/>
    </row>
    <row r="55" spans="1:7" ht="35.4" customHeight="1" x14ac:dyDescent="0.25">
      <c r="A55" s="53" t="s">
        <v>4</v>
      </c>
      <c r="B55" s="24">
        <f>COUNTIF(Tableau631[], A55)</f>
        <v>0</v>
      </c>
      <c r="C55" s="24">
        <f>COUNTIFS(Tableau631[[#All],[Genre (H/F)]],"H",Tableau631[[#All],[Grade ou diplôme]],A55)</f>
        <v>0</v>
      </c>
      <c r="D55" s="24">
        <f>COUNTIFS(Tableau631[[#All],[Genre (H/F)]],"F",Tableau631[[#All],[Grade ou diplôme]],A55)</f>
        <v>0</v>
      </c>
      <c r="G55" s="26"/>
    </row>
    <row r="56" spans="1:7" ht="35.4" customHeight="1" thickBot="1" x14ac:dyDescent="0.3">
      <c r="A56" s="54"/>
      <c r="B56" s="55"/>
      <c r="C56" s="55"/>
      <c r="D56" s="55"/>
      <c r="E56" s="55"/>
      <c r="F56" s="55"/>
      <c r="G56" s="56"/>
    </row>
  </sheetData>
  <sheetProtection algorithmName="SHA-512" hashValue="WKU7L9fPKKh4EMfzfXjwgobZ8fdm4zfbs7OE/N/qhPo85ztfNmh4j7mBQNAL19FPiiYkVQmP6U0w6PHmhnITiw==" saltValue="hTuHoF5i08xBcqG+cS0f0A==" spinCount="100000" sheet="1" formatColumns="0" insertRows="0"/>
  <mergeCells count="7">
    <mergeCell ref="A23:G23"/>
    <mergeCell ref="A33:G33"/>
    <mergeCell ref="A43:G43"/>
    <mergeCell ref="A1:C1"/>
    <mergeCell ref="A3:G3"/>
    <mergeCell ref="A4:G4"/>
    <mergeCell ref="A15:G15"/>
  </mergeCells>
  <pageMargins left="0.7" right="0.7" top="0.75" bottom="0.75" header="0.3" footer="0.3"/>
  <tableParts count="4">
    <tablePart r:id="rId1"/>
    <tablePart r:id="rId2"/>
    <tablePart r:id="rId3"/>
    <tablePart r:id="rId4"/>
  </tableParts>
  <extLst>
    <ext xmlns:x14="http://schemas.microsoft.com/office/spreadsheetml/2009/9/main" uri="{CCE6A557-97BC-4b89-ADB6-D9C93CAAB3DF}">
      <x14:dataValidations xmlns:xm="http://schemas.microsoft.com/office/excel/2006/main" count="4">
        <x14:dataValidation type="list" allowBlank="1" showInputMessage="1" showErrorMessage="1" xr:uid="{95B1555D-CF43-4267-AC22-061733F40A3C}">
          <x14:formula1>
            <xm:f>lists!$A$37:$A$39</xm:f>
          </x14:formula1>
          <xm:sqref>C35:C41</xm:sqref>
        </x14:dataValidation>
        <x14:dataValidation type="list" allowBlank="1" showInputMessage="1" showErrorMessage="1" xr:uid="{CB00C9E9-B5B3-4E0F-8F67-477C4D217394}">
          <x14:formula1>
            <xm:f>lists!$A$32:$A$33</xm:f>
          </x14:formula1>
          <xm:sqref>C25:C31</xm:sqref>
        </x14:dataValidation>
        <x14:dataValidation type="list" allowBlank="1" showInputMessage="1" showErrorMessage="1" xr:uid="{F2A8BD06-5A94-4206-B0BF-E9A64653BCF2}">
          <x14:formula1>
            <xm:f>lists!$A$26:$A$28</xm:f>
          </x14:formula1>
          <xm:sqref>C6:C13</xm:sqref>
        </x14:dataValidation>
        <x14:dataValidation type="list" allowBlank="1" showInputMessage="1" showErrorMessage="1" xr:uid="{17867C08-7AA7-490C-8065-065F6354A189}">
          <x14:formula1>
            <xm:f>lists!$A$9:$A$10</xm:f>
          </x14:formula1>
          <xm:sqref>B6:B13 B25:B31 B17:B21 B35:B41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40FAB-25A2-4634-A228-7528C2974A4A}">
  <sheetPr>
    <tabColor theme="5" tint="-0.249977111117893"/>
  </sheetPr>
  <dimension ref="A1:J56"/>
  <sheetViews>
    <sheetView showGridLines="0" topLeftCell="A37" workbookViewId="0">
      <selection activeCell="A43" sqref="A43:G43"/>
    </sheetView>
  </sheetViews>
  <sheetFormatPr baseColWidth="10" defaultRowHeight="35.4" customHeight="1" x14ac:dyDescent="0.25"/>
  <cols>
    <col min="1" max="1" width="33.44140625" style="3" customWidth="1"/>
    <col min="2" max="2" width="25" style="3" customWidth="1"/>
    <col min="3" max="3" width="26.33203125" style="3" customWidth="1"/>
    <col min="4" max="5" width="29.109375" style="3" customWidth="1"/>
    <col min="6" max="6" width="17.88671875" style="3" customWidth="1"/>
    <col min="7" max="8" width="11.5546875" style="3"/>
    <col min="9" max="9" width="35.77734375" style="3" customWidth="1"/>
    <col min="10" max="16384" width="11.5546875" style="3"/>
  </cols>
  <sheetData>
    <row r="1" spans="1:10" ht="35.4" customHeight="1" x14ac:dyDescent="0.25">
      <c r="A1" s="127" t="s">
        <v>50</v>
      </c>
      <c r="B1" s="128"/>
      <c r="C1" s="128"/>
      <c r="D1" s="45"/>
      <c r="E1" s="45"/>
      <c r="F1" s="45"/>
      <c r="G1" s="46"/>
    </row>
    <row r="2" spans="1:10" ht="19.2" customHeight="1" x14ac:dyDescent="0.25">
      <c r="A2" s="43"/>
      <c r="B2" s="57"/>
      <c r="C2" s="57"/>
      <c r="D2" s="57"/>
      <c r="E2" s="57"/>
      <c r="F2" s="57"/>
      <c r="G2" s="44"/>
      <c r="I2" s="8"/>
    </row>
    <row r="3" spans="1:10" ht="35.4" customHeight="1" x14ac:dyDescent="0.25">
      <c r="A3" s="115" t="s">
        <v>102</v>
      </c>
      <c r="B3" s="116"/>
      <c r="C3" s="116"/>
      <c r="D3" s="116"/>
      <c r="E3" s="116"/>
      <c r="F3" s="116"/>
      <c r="G3" s="117"/>
      <c r="I3" s="2"/>
    </row>
    <row r="4" spans="1:10" ht="35.4" customHeight="1" x14ac:dyDescent="0.25">
      <c r="A4" s="99" t="s">
        <v>28</v>
      </c>
      <c r="B4" s="100"/>
      <c r="C4" s="100"/>
      <c r="D4" s="100"/>
      <c r="E4" s="100"/>
      <c r="F4" s="100"/>
      <c r="G4" s="101"/>
      <c r="I4" s="9"/>
    </row>
    <row r="5" spans="1:10" ht="35.4" customHeight="1" x14ac:dyDescent="0.25">
      <c r="A5" s="28" t="s">
        <v>18</v>
      </c>
      <c r="B5" s="5" t="s">
        <v>19</v>
      </c>
      <c r="C5" s="5" t="s">
        <v>13</v>
      </c>
      <c r="D5" s="5" t="s">
        <v>20</v>
      </c>
      <c r="E5" s="5" t="s">
        <v>21</v>
      </c>
      <c r="F5" s="6" t="s">
        <v>22</v>
      </c>
      <c r="G5" s="26"/>
      <c r="J5" s="1"/>
    </row>
    <row r="6" spans="1:10" ht="35.4" customHeight="1" x14ac:dyDescent="0.25">
      <c r="A6" s="47"/>
      <c r="B6" s="11"/>
      <c r="C6" s="21"/>
      <c r="D6" s="21"/>
      <c r="E6" s="21"/>
      <c r="F6" s="17"/>
      <c r="G6" s="26"/>
      <c r="J6" s="2"/>
    </row>
    <row r="7" spans="1:10" ht="35.4" customHeight="1" x14ac:dyDescent="0.25">
      <c r="A7" s="47"/>
      <c r="B7" s="11"/>
      <c r="C7" s="21"/>
      <c r="D7" s="21"/>
      <c r="E7" s="21"/>
      <c r="F7" s="17"/>
      <c r="G7" s="26"/>
    </row>
    <row r="8" spans="1:10" ht="35.4" customHeight="1" x14ac:dyDescent="0.25">
      <c r="A8" s="47"/>
      <c r="B8" s="11"/>
      <c r="C8" s="21"/>
      <c r="D8" s="21"/>
      <c r="E8" s="21"/>
      <c r="F8" s="17"/>
      <c r="G8" s="26"/>
    </row>
    <row r="9" spans="1:10" ht="35.4" customHeight="1" x14ac:dyDescent="0.25">
      <c r="A9" s="47"/>
      <c r="B9" s="11"/>
      <c r="C9" s="21"/>
      <c r="D9" s="21"/>
      <c r="E9" s="21"/>
      <c r="F9" s="17"/>
      <c r="G9" s="26"/>
    </row>
    <row r="10" spans="1:10" ht="35.4" customHeight="1" x14ac:dyDescent="0.25">
      <c r="A10" s="47"/>
      <c r="B10" s="11"/>
      <c r="C10" s="21"/>
      <c r="D10" s="21"/>
      <c r="E10" s="21"/>
      <c r="F10" s="17"/>
      <c r="G10" s="26"/>
    </row>
    <row r="11" spans="1:10" ht="35.4" customHeight="1" x14ac:dyDescent="0.25">
      <c r="A11" s="47"/>
      <c r="B11" s="11"/>
      <c r="C11" s="21"/>
      <c r="D11" s="21"/>
      <c r="E11" s="21"/>
      <c r="F11" s="17"/>
      <c r="G11" s="26"/>
    </row>
    <row r="12" spans="1:10" ht="35.4" customHeight="1" x14ac:dyDescent="0.25">
      <c r="A12" s="48"/>
      <c r="B12" s="11"/>
      <c r="C12" s="21"/>
      <c r="D12" s="22"/>
      <c r="E12" s="22"/>
      <c r="F12" s="18"/>
      <c r="G12" s="26"/>
    </row>
    <row r="13" spans="1:10" ht="35.4" customHeight="1" x14ac:dyDescent="0.25">
      <c r="A13" s="48"/>
      <c r="B13" s="11"/>
      <c r="C13" s="21"/>
      <c r="D13" s="22"/>
      <c r="E13" s="22"/>
      <c r="F13" s="18"/>
      <c r="G13" s="26"/>
    </row>
    <row r="14" spans="1:10" ht="35.4" customHeight="1" x14ac:dyDescent="0.25">
      <c r="A14" s="32"/>
      <c r="B14" s="33"/>
      <c r="C14" s="33"/>
      <c r="D14" s="33"/>
      <c r="E14" s="33"/>
      <c r="F14" s="33"/>
      <c r="G14" s="26"/>
    </row>
    <row r="15" spans="1:10" ht="35.4" customHeight="1" x14ac:dyDescent="0.25">
      <c r="A15" s="99" t="s">
        <v>23</v>
      </c>
      <c r="B15" s="100"/>
      <c r="C15" s="100"/>
      <c r="D15" s="100"/>
      <c r="E15" s="100"/>
      <c r="F15" s="100"/>
      <c r="G15" s="101"/>
    </row>
    <row r="16" spans="1:10" ht="35.4" customHeight="1" x14ac:dyDescent="0.25">
      <c r="A16" s="28" t="s">
        <v>18</v>
      </c>
      <c r="B16" s="5" t="s">
        <v>19</v>
      </c>
      <c r="C16" s="5" t="s">
        <v>24</v>
      </c>
      <c r="D16" s="5" t="s">
        <v>20</v>
      </c>
      <c r="E16" s="6" t="s">
        <v>5</v>
      </c>
      <c r="G16" s="26"/>
    </row>
    <row r="17" spans="1:7" ht="35.4" customHeight="1" x14ac:dyDescent="0.25">
      <c r="A17" s="49"/>
      <c r="B17" s="11"/>
      <c r="C17" s="12"/>
      <c r="D17" s="12"/>
      <c r="E17" s="19"/>
      <c r="G17" s="26"/>
    </row>
    <row r="18" spans="1:7" ht="35.4" customHeight="1" x14ac:dyDescent="0.25">
      <c r="A18" s="49"/>
      <c r="B18" s="11"/>
      <c r="C18" s="12"/>
      <c r="D18" s="12"/>
      <c r="E18" s="19"/>
      <c r="G18" s="26"/>
    </row>
    <row r="19" spans="1:7" ht="35.4" customHeight="1" x14ac:dyDescent="0.25">
      <c r="A19" s="49"/>
      <c r="B19" s="11"/>
      <c r="C19" s="12"/>
      <c r="D19" s="12"/>
      <c r="E19" s="19"/>
      <c r="G19" s="26"/>
    </row>
    <row r="20" spans="1:7" ht="35.4" customHeight="1" x14ac:dyDescent="0.25">
      <c r="A20" s="49"/>
      <c r="B20" s="11"/>
      <c r="C20" s="12"/>
      <c r="D20" s="12"/>
      <c r="E20" s="19"/>
      <c r="G20" s="26"/>
    </row>
    <row r="21" spans="1:7" ht="35.4" customHeight="1" x14ac:dyDescent="0.25">
      <c r="A21" s="50"/>
      <c r="B21" s="11"/>
      <c r="C21" s="14"/>
      <c r="D21" s="14"/>
      <c r="E21" s="20"/>
      <c r="G21" s="26"/>
    </row>
    <row r="22" spans="1:7" ht="35.4" customHeight="1" x14ac:dyDescent="0.25">
      <c r="A22" s="51"/>
      <c r="B22" s="58"/>
      <c r="C22" s="59"/>
      <c r="D22" s="59"/>
      <c r="E22" s="59"/>
      <c r="G22" s="26"/>
    </row>
    <row r="23" spans="1:7" ht="35.4" customHeight="1" x14ac:dyDescent="0.25">
      <c r="A23" s="99" t="s">
        <v>35</v>
      </c>
      <c r="B23" s="100"/>
      <c r="C23" s="100"/>
      <c r="D23" s="100"/>
      <c r="E23" s="100"/>
      <c r="F23" s="100"/>
      <c r="G23" s="101"/>
    </row>
    <row r="24" spans="1:7" ht="35.4" customHeight="1" x14ac:dyDescent="0.25">
      <c r="A24" s="28" t="s">
        <v>18</v>
      </c>
      <c r="B24" s="5" t="s">
        <v>19</v>
      </c>
      <c r="C24" s="5" t="s">
        <v>34</v>
      </c>
      <c r="D24" s="5" t="s">
        <v>5</v>
      </c>
      <c r="E24" s="7" t="s">
        <v>37</v>
      </c>
      <c r="F24" s="4" t="s">
        <v>25</v>
      </c>
      <c r="G24" s="26"/>
    </row>
    <row r="25" spans="1:7" ht="35.4" customHeight="1" x14ac:dyDescent="0.25">
      <c r="A25" s="49"/>
      <c r="B25" s="11"/>
      <c r="C25" s="12"/>
      <c r="D25" s="12"/>
      <c r="E25" s="12"/>
      <c r="F25" s="13"/>
      <c r="G25" s="26"/>
    </row>
    <row r="26" spans="1:7" ht="35.4" customHeight="1" x14ac:dyDescent="0.25">
      <c r="A26" s="49"/>
      <c r="B26" s="11"/>
      <c r="C26" s="12"/>
      <c r="D26" s="12"/>
      <c r="E26" s="12"/>
      <c r="F26" s="13"/>
      <c r="G26" s="26"/>
    </row>
    <row r="27" spans="1:7" ht="35.4" customHeight="1" x14ac:dyDescent="0.25">
      <c r="A27" s="49"/>
      <c r="B27" s="11"/>
      <c r="C27" s="12"/>
      <c r="D27" s="12"/>
      <c r="E27" s="12"/>
      <c r="F27" s="13"/>
      <c r="G27" s="26"/>
    </row>
    <row r="28" spans="1:7" ht="35.4" customHeight="1" x14ac:dyDescent="0.25">
      <c r="A28" s="49"/>
      <c r="B28" s="11"/>
      <c r="C28" s="12"/>
      <c r="D28" s="12"/>
      <c r="E28" s="12"/>
      <c r="F28" s="13"/>
      <c r="G28" s="26"/>
    </row>
    <row r="29" spans="1:7" ht="35.4" customHeight="1" x14ac:dyDescent="0.25">
      <c r="A29" s="49"/>
      <c r="B29" s="11"/>
      <c r="C29" s="12"/>
      <c r="D29" s="12"/>
      <c r="E29" s="12"/>
      <c r="F29" s="13"/>
      <c r="G29" s="26"/>
    </row>
    <row r="30" spans="1:7" ht="35.4" customHeight="1" x14ac:dyDescent="0.25">
      <c r="A30" s="49"/>
      <c r="B30" s="11"/>
      <c r="C30" s="12"/>
      <c r="D30" s="12"/>
      <c r="E30" s="12"/>
      <c r="F30" s="13"/>
      <c r="G30" s="26"/>
    </row>
    <row r="31" spans="1:7" ht="35.4" customHeight="1" x14ac:dyDescent="0.25">
      <c r="A31" s="49"/>
      <c r="B31" s="11"/>
      <c r="C31" s="12"/>
      <c r="D31" s="12"/>
      <c r="E31" s="12"/>
      <c r="F31" s="13"/>
      <c r="G31" s="26"/>
    </row>
    <row r="32" spans="1:7" ht="35.4" customHeight="1" x14ac:dyDescent="0.25">
      <c r="A32" s="32"/>
      <c r="B32" s="33"/>
      <c r="C32" s="33"/>
      <c r="D32" s="33"/>
      <c r="E32" s="33"/>
      <c r="F32" s="33"/>
      <c r="G32" s="26"/>
    </row>
    <row r="33" spans="1:7" ht="35.4" customHeight="1" x14ac:dyDescent="0.25">
      <c r="A33" s="99" t="s">
        <v>26</v>
      </c>
      <c r="B33" s="100"/>
      <c r="C33" s="100"/>
      <c r="D33" s="100"/>
      <c r="E33" s="100"/>
      <c r="F33" s="100"/>
      <c r="G33" s="101"/>
    </row>
    <row r="34" spans="1:7" ht="35.4" customHeight="1" x14ac:dyDescent="0.25">
      <c r="A34" s="28" t="s">
        <v>18</v>
      </c>
      <c r="B34" s="5" t="s">
        <v>19</v>
      </c>
      <c r="C34" s="5" t="s">
        <v>27</v>
      </c>
      <c r="D34" s="6" t="s">
        <v>5</v>
      </c>
      <c r="G34" s="26"/>
    </row>
    <row r="35" spans="1:7" ht="35.4" customHeight="1" x14ac:dyDescent="0.25">
      <c r="A35" s="29"/>
      <c r="B35" s="11"/>
      <c r="C35" s="15"/>
      <c r="D35" s="16"/>
      <c r="G35" s="26"/>
    </row>
    <row r="36" spans="1:7" ht="35.4" customHeight="1" x14ac:dyDescent="0.25">
      <c r="A36" s="29"/>
      <c r="B36" s="11"/>
      <c r="C36" s="15"/>
      <c r="D36" s="16"/>
      <c r="G36" s="26"/>
    </row>
    <row r="37" spans="1:7" ht="35.4" customHeight="1" x14ac:dyDescent="0.25">
      <c r="A37" s="29"/>
      <c r="B37" s="11"/>
      <c r="C37" s="15"/>
      <c r="D37" s="16"/>
      <c r="G37" s="26"/>
    </row>
    <row r="38" spans="1:7" ht="35.4" customHeight="1" x14ac:dyDescent="0.25">
      <c r="A38" s="29"/>
      <c r="B38" s="11"/>
      <c r="C38" s="15"/>
      <c r="D38" s="16"/>
      <c r="G38" s="26"/>
    </row>
    <row r="39" spans="1:7" ht="35.4" customHeight="1" x14ac:dyDescent="0.25">
      <c r="A39" s="29"/>
      <c r="B39" s="11"/>
      <c r="C39" s="15"/>
      <c r="D39" s="16"/>
      <c r="G39" s="26"/>
    </row>
    <row r="40" spans="1:7" ht="35.4" customHeight="1" x14ac:dyDescent="0.25">
      <c r="A40" s="30"/>
      <c r="B40" s="11"/>
      <c r="C40" s="15"/>
      <c r="D40" s="17"/>
      <c r="G40" s="26"/>
    </row>
    <row r="41" spans="1:7" ht="35.4" customHeight="1" x14ac:dyDescent="0.25">
      <c r="A41" s="31"/>
      <c r="B41" s="11"/>
      <c r="C41" s="15"/>
      <c r="D41" s="18"/>
      <c r="G41" s="26"/>
    </row>
    <row r="42" spans="1:7" ht="35.4" customHeight="1" x14ac:dyDescent="0.25">
      <c r="A42" s="32"/>
      <c r="B42" s="33"/>
      <c r="C42" s="33"/>
      <c r="D42" s="33"/>
      <c r="G42" s="26"/>
    </row>
    <row r="43" spans="1:7" ht="35.4" customHeight="1" x14ac:dyDescent="0.25">
      <c r="A43" s="115" t="s">
        <v>104</v>
      </c>
      <c r="B43" s="116"/>
      <c r="C43" s="116"/>
      <c r="D43" s="116"/>
      <c r="E43" s="116"/>
      <c r="F43" s="116"/>
      <c r="G43" s="117"/>
    </row>
    <row r="44" spans="1:7" ht="35.4" customHeight="1" x14ac:dyDescent="0.25">
      <c r="A44" s="52"/>
      <c r="B44" s="10" t="s">
        <v>62</v>
      </c>
      <c r="C44" s="10" t="s">
        <v>40</v>
      </c>
      <c r="D44" s="10" t="s">
        <v>41</v>
      </c>
      <c r="G44" s="26"/>
    </row>
    <row r="45" spans="1:7" ht="35.4" customHeight="1" x14ac:dyDescent="0.25">
      <c r="A45" s="53" t="s">
        <v>6</v>
      </c>
      <c r="B45" s="24">
        <f>COUNTIF(Tableau42934[], A45)</f>
        <v>0</v>
      </c>
      <c r="C45" s="24">
        <f>COUNTIFS(Tableau42934[[#All],[Genre (H/F)]],"H",Tableau42934[[#All],[Grade]],A45)</f>
        <v>0</v>
      </c>
      <c r="D45" s="24">
        <f>COUNTIFS(Tableau42934[[#All],[Genre (H/F)]],"F",Tableau42934[[#All],[Grade]],A45)</f>
        <v>0</v>
      </c>
      <c r="G45" s="26"/>
    </row>
    <row r="46" spans="1:7" ht="35.4" customHeight="1" x14ac:dyDescent="0.25">
      <c r="A46" s="53" t="s">
        <v>7</v>
      </c>
      <c r="B46" s="24">
        <f>COUNTIF(Tableau42934[], A46)</f>
        <v>0</v>
      </c>
      <c r="C46" s="24">
        <f>COUNTIFS(Tableau42934[[#All],[Genre (H/F)]],"H",Tableau42934[[#All],[Grade]],A46)</f>
        <v>0</v>
      </c>
      <c r="D46" s="24">
        <f>COUNTIFS(Tableau42934[[#All],[Genre (H/F)]],"F",Tableau42934[[#All],[Grade]],A46)</f>
        <v>0</v>
      </c>
      <c r="G46" s="26"/>
    </row>
    <row r="47" spans="1:7" ht="35.4" customHeight="1" x14ac:dyDescent="0.25">
      <c r="A47" s="53" t="s">
        <v>31</v>
      </c>
      <c r="B47" s="24">
        <f>COUNTIF(Tableau42934[], A47)</f>
        <v>0</v>
      </c>
      <c r="C47" s="24">
        <f>COUNTIFS(Tableau42934[[#All],[Genre (H/F)]],"H",Tableau42934[[#All],[Grade]],A47)</f>
        <v>0</v>
      </c>
      <c r="D47" s="24">
        <f>COUNTIFS(Tableau42934[[#All],[Genre (H/F)]],"F",Tableau42934[[#All],[Grade]],A47)</f>
        <v>0</v>
      </c>
      <c r="G47" s="26"/>
    </row>
    <row r="48" spans="1:7" ht="35.4" customHeight="1" x14ac:dyDescent="0.25">
      <c r="A48" s="53" t="s">
        <v>0</v>
      </c>
      <c r="B48" s="24">
        <f>B45+B46</f>
        <v>0</v>
      </c>
      <c r="C48" s="24">
        <f t="shared" ref="C48:D48" si="0">C45+C46</f>
        <v>0</v>
      </c>
      <c r="D48" s="24">
        <f t="shared" si="0"/>
        <v>0</v>
      </c>
      <c r="G48" s="26"/>
    </row>
    <row r="49" spans="1:7" ht="35.4" customHeight="1" x14ac:dyDescent="0.25">
      <c r="A49" s="53" t="s">
        <v>1</v>
      </c>
      <c r="B49" s="24">
        <f>B47</f>
        <v>0</v>
      </c>
      <c r="C49" s="24">
        <f>C47</f>
        <v>0</v>
      </c>
      <c r="D49" s="24">
        <f>D47</f>
        <v>0</v>
      </c>
      <c r="G49" s="26"/>
    </row>
    <row r="50" spans="1:7" ht="35.4" customHeight="1" x14ac:dyDescent="0.25">
      <c r="A50" s="53" t="s">
        <v>2</v>
      </c>
      <c r="B50" s="24">
        <f>COUNTA(Tableau32833[Nom et prénom])</f>
        <v>0</v>
      </c>
      <c r="C50" s="24">
        <f>COUNTIF(Tableau32833[[#All],[Genre (H/F)]],"F")</f>
        <v>0</v>
      </c>
      <c r="D50" s="24">
        <f>COUNTIF(Tableau32833[[#All],[Genre (H/F)]],"H")</f>
        <v>0</v>
      </c>
      <c r="G50" s="26"/>
    </row>
    <row r="51" spans="1:7" ht="35.4" customHeight="1" x14ac:dyDescent="0.25">
      <c r="A51" s="53" t="s">
        <v>3</v>
      </c>
      <c r="B51" s="24">
        <f>COUNTIF(Tableau53035[], A51)</f>
        <v>0</v>
      </c>
      <c r="C51" s="24">
        <f>COUNTIFS(Tableau53035[[#All],[Genre (H/F)]],"H",Tableau53035[[#All],[Niveau ]],A51)</f>
        <v>0</v>
      </c>
      <c r="D51" s="24">
        <f>COUNTIFS(Tableau53035[[#All],[Genre (H/F)]],"F",Tableau53035[[#All],[Niveau ]],A51)</f>
        <v>0</v>
      </c>
      <c r="G51" s="26"/>
    </row>
    <row r="52" spans="1:7" ht="35.4" customHeight="1" x14ac:dyDescent="0.25">
      <c r="A52" s="53" t="s">
        <v>36</v>
      </c>
      <c r="B52" s="24">
        <f>COUNTIF(Tableau53035[], A52)</f>
        <v>0</v>
      </c>
      <c r="C52" s="24">
        <f>COUNTIFS(Tableau53035[[#All],[Genre (H/F)]],"H",Tableau53035[[#All],[Niveau ]],A52)</f>
        <v>0</v>
      </c>
      <c r="D52" s="24">
        <f>COUNTIFS(Tableau53035[[#All],[Genre (H/F)]],"F",Tableau53035[[#All],[Niveau ]],A52)</f>
        <v>0</v>
      </c>
      <c r="G52" s="26"/>
    </row>
    <row r="53" spans="1:7" ht="35.4" customHeight="1" x14ac:dyDescent="0.25">
      <c r="A53" s="53" t="s">
        <v>32</v>
      </c>
      <c r="B53" s="24">
        <f>COUNTIF(Tableau63136[], A53)</f>
        <v>0</v>
      </c>
      <c r="C53" s="24">
        <f>COUNTIFS(Tableau63136[[#All],[Genre (H/F)]],"H",Tableau63136[[#All],[Grade ou diplôme]],A53)</f>
        <v>0</v>
      </c>
      <c r="D53" s="24">
        <f>COUNTIFS(Tableau63136[[#All],[Genre (H/F)]],"F",Tableau63136[[#All],[Grade ou diplôme]],A53)</f>
        <v>0</v>
      </c>
      <c r="G53" s="26"/>
    </row>
    <row r="54" spans="1:7" ht="35.4" customHeight="1" x14ac:dyDescent="0.25">
      <c r="A54" s="53" t="s">
        <v>33</v>
      </c>
      <c r="B54" s="24">
        <f>COUNTIF(Tableau63136[], A54)</f>
        <v>0</v>
      </c>
      <c r="C54" s="24">
        <f>COUNTIFS(Tableau63136[[#All],[Genre (H/F)]],"H",Tableau63136[[#All],[Grade ou diplôme]],A54)</f>
        <v>0</v>
      </c>
      <c r="D54" s="24">
        <f>COUNTIFS(Tableau63136[[#All],[Genre (H/F)]],"F",Tableau63136[[#All],[Grade ou diplôme]],A54)</f>
        <v>0</v>
      </c>
      <c r="G54" s="26"/>
    </row>
    <row r="55" spans="1:7" ht="35.4" customHeight="1" x14ac:dyDescent="0.25">
      <c r="A55" s="53" t="s">
        <v>4</v>
      </c>
      <c r="B55" s="24">
        <f>COUNTIF(Tableau63136[], A55)</f>
        <v>0</v>
      </c>
      <c r="C55" s="24">
        <f>COUNTIFS(Tableau63136[[#All],[Genre (H/F)]],"H",Tableau63136[[#All],[Grade ou diplôme]],A55)</f>
        <v>0</v>
      </c>
      <c r="D55" s="24">
        <f>COUNTIFS(Tableau63136[[#All],[Genre (H/F)]],"F",Tableau63136[[#All],[Grade ou diplôme]],A55)</f>
        <v>0</v>
      </c>
      <c r="G55" s="26"/>
    </row>
    <row r="56" spans="1:7" ht="35.4" customHeight="1" thickBot="1" x14ac:dyDescent="0.3">
      <c r="A56" s="54"/>
      <c r="B56" s="55"/>
      <c r="C56" s="55"/>
      <c r="D56" s="55"/>
      <c r="E56" s="55"/>
      <c r="F56" s="55"/>
      <c r="G56" s="56"/>
    </row>
  </sheetData>
  <sheetProtection algorithmName="SHA-512" hashValue="6RynXZYzB7I6d+LVhqG4hrPPTtga8GVIqTlubFGg4Eq0ArizyOztLTVbFMa4xPYA7wt2GH/9mWSeqXCwpc1+oA==" saltValue="ijOXOQg/KMM/vYz7Sjh9Ow==" spinCount="100000" sheet="1" formatColumns="0" insertRows="0"/>
  <mergeCells count="7">
    <mergeCell ref="A43:G43"/>
    <mergeCell ref="A1:C1"/>
    <mergeCell ref="A3:G3"/>
    <mergeCell ref="A4:G4"/>
    <mergeCell ref="A15:G15"/>
    <mergeCell ref="A23:G23"/>
    <mergeCell ref="A33:G33"/>
  </mergeCells>
  <pageMargins left="0.7" right="0.7" top="0.75" bottom="0.75" header="0.3" footer="0.3"/>
  <tableParts count="4">
    <tablePart r:id="rId1"/>
    <tablePart r:id="rId2"/>
    <tablePart r:id="rId3"/>
    <tablePart r:id="rId4"/>
  </tableParts>
  <extLst>
    <ext xmlns:x14="http://schemas.microsoft.com/office/spreadsheetml/2009/9/main" uri="{CCE6A557-97BC-4b89-ADB6-D9C93CAAB3DF}">
      <x14:dataValidations xmlns:xm="http://schemas.microsoft.com/office/excel/2006/main" count="4">
        <x14:dataValidation type="list" allowBlank="1" showInputMessage="1" showErrorMessage="1" xr:uid="{57B87F06-134C-468D-B736-820B4F9FA464}">
          <x14:formula1>
            <xm:f>lists!$A$9:$A$10</xm:f>
          </x14:formula1>
          <xm:sqref>B6:B13 B25:B31 B17:B21 B35:B41</xm:sqref>
        </x14:dataValidation>
        <x14:dataValidation type="list" allowBlank="1" showInputMessage="1" showErrorMessage="1" xr:uid="{91349A6B-EA78-4E65-8D56-FC0E2CF882E2}">
          <x14:formula1>
            <xm:f>lists!$A$26:$A$28</xm:f>
          </x14:formula1>
          <xm:sqref>C6:C13</xm:sqref>
        </x14:dataValidation>
        <x14:dataValidation type="list" allowBlank="1" showInputMessage="1" showErrorMessage="1" xr:uid="{ABF780FF-4BD2-42A6-B225-27071E46EE7B}">
          <x14:formula1>
            <xm:f>lists!$A$32:$A$33</xm:f>
          </x14:formula1>
          <xm:sqref>C25:C31</xm:sqref>
        </x14:dataValidation>
        <x14:dataValidation type="list" allowBlank="1" showInputMessage="1" showErrorMessage="1" xr:uid="{5C0EFF50-BD13-407E-8741-4FF01E43F2C6}">
          <x14:formula1>
            <xm:f>lists!$A$37:$A$39</xm:f>
          </x14:formula1>
          <xm:sqref>C35:C41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03C9D-B7C4-407F-A574-F3ABAF8F5A98}">
  <sheetPr>
    <tabColor theme="2" tint="-0.499984740745262"/>
  </sheetPr>
  <dimension ref="A1:I19"/>
  <sheetViews>
    <sheetView showGridLines="0" workbookViewId="0">
      <selection activeCell="D11" sqref="D11"/>
    </sheetView>
  </sheetViews>
  <sheetFormatPr baseColWidth="10" defaultRowHeight="37.200000000000003" customHeight="1" x14ac:dyDescent="0.25"/>
  <cols>
    <col min="1" max="1" width="33.44140625" style="3" customWidth="1"/>
    <col min="2" max="2" width="23.33203125" style="3" customWidth="1"/>
    <col min="3" max="3" width="26.33203125" style="3" customWidth="1"/>
    <col min="4" max="4" width="29.109375" style="3" customWidth="1"/>
    <col min="5" max="5" width="17.6640625" style="3" customWidth="1"/>
    <col min="6" max="6" width="17.88671875" style="3" customWidth="1"/>
    <col min="7" max="8" width="11.5546875" style="3"/>
    <col min="9" max="9" width="35.77734375" style="3" customWidth="1"/>
    <col min="10" max="16384" width="11.5546875" style="3"/>
  </cols>
  <sheetData>
    <row r="1" spans="1:9" ht="37.200000000000003" customHeight="1" x14ac:dyDescent="0.25">
      <c r="A1" s="127" t="s">
        <v>11</v>
      </c>
      <c r="B1" s="128"/>
      <c r="C1" s="128"/>
      <c r="D1" s="41"/>
      <c r="E1" s="41"/>
      <c r="F1" s="41"/>
      <c r="G1" s="42"/>
      <c r="I1" s="8"/>
    </row>
    <row r="2" spans="1:9" ht="37.200000000000003" customHeight="1" x14ac:dyDescent="0.25">
      <c r="A2" s="124" t="s">
        <v>77</v>
      </c>
      <c r="B2" s="125"/>
      <c r="C2" s="125"/>
      <c r="D2" s="125"/>
      <c r="E2" s="125"/>
      <c r="F2" s="125"/>
      <c r="G2" s="126"/>
      <c r="I2" s="8"/>
    </row>
    <row r="3" spans="1:9" ht="37.200000000000003" customHeight="1" x14ac:dyDescent="0.25">
      <c r="A3" s="115" t="s">
        <v>95</v>
      </c>
      <c r="B3" s="116"/>
      <c r="C3" s="116"/>
      <c r="D3" s="116"/>
      <c r="E3" s="116"/>
      <c r="F3" s="116"/>
      <c r="G3" s="117"/>
      <c r="I3" s="2"/>
    </row>
    <row r="4" spans="1:9" ht="37.200000000000003" customHeight="1" x14ac:dyDescent="0.25">
      <c r="A4" s="99" t="s">
        <v>26</v>
      </c>
      <c r="B4" s="100"/>
      <c r="C4" s="100"/>
      <c r="D4" s="100"/>
      <c r="E4" s="100"/>
      <c r="F4" s="100"/>
      <c r="G4" s="101"/>
    </row>
    <row r="5" spans="1:9" ht="37.200000000000003" customHeight="1" x14ac:dyDescent="0.25">
      <c r="A5" s="28" t="s">
        <v>18</v>
      </c>
      <c r="B5" s="5" t="s">
        <v>19</v>
      </c>
      <c r="C5" s="5" t="s">
        <v>27</v>
      </c>
      <c r="D5" s="6" t="s">
        <v>5</v>
      </c>
      <c r="G5" s="26"/>
    </row>
    <row r="6" spans="1:9" ht="37.200000000000003" customHeight="1" x14ac:dyDescent="0.25">
      <c r="A6" s="29"/>
      <c r="B6" s="11"/>
      <c r="C6" s="15"/>
      <c r="D6" s="16"/>
      <c r="G6" s="26"/>
    </row>
    <row r="7" spans="1:9" ht="37.200000000000003" customHeight="1" x14ac:dyDescent="0.25">
      <c r="A7" s="29"/>
      <c r="B7" s="11"/>
      <c r="C7" s="15"/>
      <c r="D7" s="16"/>
      <c r="G7" s="26"/>
    </row>
    <row r="8" spans="1:9" ht="37.200000000000003" customHeight="1" x14ac:dyDescent="0.25">
      <c r="A8" s="29"/>
      <c r="B8" s="11"/>
      <c r="C8" s="15"/>
      <c r="D8" s="16"/>
      <c r="G8" s="26"/>
    </row>
    <row r="9" spans="1:9" ht="37.200000000000003" customHeight="1" x14ac:dyDescent="0.25">
      <c r="A9" s="29"/>
      <c r="B9" s="11"/>
      <c r="C9" s="15"/>
      <c r="D9" s="16"/>
      <c r="G9" s="26"/>
    </row>
    <row r="10" spans="1:9" ht="37.200000000000003" customHeight="1" x14ac:dyDescent="0.25">
      <c r="A10" s="29"/>
      <c r="B10" s="11"/>
      <c r="C10" s="15"/>
      <c r="D10" s="16"/>
      <c r="G10" s="26"/>
    </row>
    <row r="11" spans="1:9" ht="37.200000000000003" customHeight="1" x14ac:dyDescent="0.25">
      <c r="A11" s="30"/>
      <c r="B11" s="11"/>
      <c r="C11" s="15"/>
      <c r="D11" s="17"/>
      <c r="G11" s="26"/>
    </row>
    <row r="12" spans="1:9" ht="37.200000000000003" customHeight="1" x14ac:dyDescent="0.25">
      <c r="A12" s="31"/>
      <c r="B12" s="11"/>
      <c r="C12" s="15"/>
      <c r="D12" s="18"/>
      <c r="G12" s="26"/>
    </row>
    <row r="13" spans="1:9" ht="37.200000000000003" customHeight="1" x14ac:dyDescent="0.25">
      <c r="A13" s="32"/>
      <c r="B13" s="33"/>
      <c r="C13" s="33"/>
      <c r="D13" s="33"/>
      <c r="G13" s="26"/>
    </row>
    <row r="14" spans="1:9" ht="37.200000000000003" customHeight="1" x14ac:dyDescent="0.25">
      <c r="A14" s="115" t="s">
        <v>105</v>
      </c>
      <c r="B14" s="116"/>
      <c r="C14" s="116"/>
      <c r="D14" s="116"/>
      <c r="E14" s="116"/>
      <c r="F14" s="116"/>
      <c r="G14" s="117"/>
    </row>
    <row r="15" spans="1:9" ht="37.200000000000003" customHeight="1" x14ac:dyDescent="0.25">
      <c r="A15" s="34"/>
      <c r="B15" s="27" t="s">
        <v>38</v>
      </c>
      <c r="C15" s="27" t="s">
        <v>40</v>
      </c>
      <c r="D15" s="27" t="s">
        <v>41</v>
      </c>
      <c r="E15" s="35"/>
      <c r="F15" s="35"/>
      <c r="G15" s="36"/>
    </row>
    <row r="16" spans="1:9" ht="37.200000000000003" customHeight="1" x14ac:dyDescent="0.25">
      <c r="A16" s="37" t="s">
        <v>32</v>
      </c>
      <c r="B16" s="23">
        <f>COUNTIF(Tableau6913172125[], A16)</f>
        <v>0</v>
      </c>
      <c r="C16" s="23">
        <f>COUNTIFS(Tableau6913172125[[#All],[Genre (H/F)]],"H",Tableau6913172125[[#All],[Grade ou diplôme]],A16)</f>
        <v>0</v>
      </c>
      <c r="D16" s="23">
        <f>COUNTIFS(Tableau6913172125[[#All],[Genre (H/F)]],"F",Tableau6913172125[[#All],[Grade ou diplôme]],A16)</f>
        <v>0</v>
      </c>
      <c r="E16" s="35"/>
      <c r="F16" s="35"/>
      <c r="G16" s="36"/>
    </row>
    <row r="17" spans="1:7" ht="37.200000000000003" customHeight="1" x14ac:dyDescent="0.25">
      <c r="A17" s="37" t="s">
        <v>33</v>
      </c>
      <c r="B17" s="23">
        <f>COUNTIF(Tableau6913172125[], A17)</f>
        <v>0</v>
      </c>
      <c r="C17" s="23">
        <f>COUNTIFS(Tableau6913172125[[#All],[Genre (H/F)]],"H",Tableau6913172125[[#All],[Grade ou diplôme]],A17)</f>
        <v>0</v>
      </c>
      <c r="D17" s="23">
        <f>COUNTIFS(Tableau6913172125[[#All],[Genre (H/F)]],"F",Tableau6913172125[[#All],[Grade ou diplôme]],A17)</f>
        <v>0</v>
      </c>
      <c r="E17" s="35"/>
      <c r="F17" s="35"/>
      <c r="G17" s="36"/>
    </row>
    <row r="18" spans="1:7" ht="37.200000000000003" customHeight="1" x14ac:dyDescent="0.25">
      <c r="A18" s="37" t="s">
        <v>4</v>
      </c>
      <c r="B18" s="23">
        <f>COUNTIF(Tableau6913172125[], A18)</f>
        <v>0</v>
      </c>
      <c r="C18" s="23">
        <f>COUNTIFS(Tableau6913172125[[#All],[Genre (H/F)]],"H",Tableau6913172125[[#All],[Grade ou diplôme]],A18)</f>
        <v>0</v>
      </c>
      <c r="D18" s="23">
        <f>COUNTIFS(Tableau6913172125[[#All],[Genre (H/F)]],"F",Tableau6913172125[[#All],[Grade ou diplôme]],A18)</f>
        <v>0</v>
      </c>
      <c r="E18" s="35"/>
      <c r="F18" s="35"/>
      <c r="G18" s="36"/>
    </row>
    <row r="19" spans="1:7" ht="37.200000000000003" customHeight="1" thickBot="1" x14ac:dyDescent="0.3">
      <c r="A19" s="38"/>
      <c r="B19" s="39"/>
      <c r="C19" s="39"/>
      <c r="D19" s="39"/>
      <c r="E19" s="39"/>
      <c r="F19" s="39"/>
      <c r="G19" s="40"/>
    </row>
  </sheetData>
  <sheetProtection algorithmName="SHA-512" hashValue="9/vx7cueCXW/XPypS00+Gy1u2Uzg4A2b2t8T0LBIoUT6fCuBEk7ic5Ne9stBFol3QWCoSt/t+meFhQm6kkshMw==" saltValue="CJiQzsuXf1gtjlG3ykML2g==" spinCount="100000" sheet="1" formatColumns="0" insertRows="0"/>
  <mergeCells count="5">
    <mergeCell ref="A4:G4"/>
    <mergeCell ref="A14:G14"/>
    <mergeCell ref="A1:C1"/>
    <mergeCell ref="A2:G2"/>
    <mergeCell ref="A3:G3"/>
  </mergeCell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2">
        <x14:dataValidation type="list" allowBlank="1" showInputMessage="1" showErrorMessage="1" xr:uid="{D7C4CA98-0735-46D4-AF39-2AB6B4B36D66}">
          <x14:formula1>
            <xm:f>lists!$A$9:$A$10</xm:f>
          </x14:formula1>
          <xm:sqref>B6:B12</xm:sqref>
        </x14:dataValidation>
        <x14:dataValidation type="list" allowBlank="1" showInputMessage="1" showErrorMessage="1" xr:uid="{090D578D-43F8-4FC2-8276-621341379AD2}">
          <x14:formula1>
            <xm:f>lists!$A$37:$A$39</xm:f>
          </x14:formula1>
          <xm:sqref>C6:C12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FBDB7-A02B-4C53-B6E1-4BB3AB6472CA}">
  <sheetPr>
    <tabColor theme="6" tint="-0.249977111117893"/>
  </sheetPr>
  <dimension ref="A1:I19"/>
  <sheetViews>
    <sheetView showGridLines="0" workbookViewId="0">
      <selection activeCell="C8" sqref="C8"/>
    </sheetView>
  </sheetViews>
  <sheetFormatPr baseColWidth="10" defaultRowHeight="37.200000000000003" customHeight="1" x14ac:dyDescent="0.25"/>
  <cols>
    <col min="1" max="1" width="33.44140625" style="3" customWidth="1"/>
    <col min="2" max="2" width="23.33203125" style="3" customWidth="1"/>
    <col min="3" max="3" width="26.33203125" style="3" customWidth="1"/>
    <col min="4" max="4" width="29.109375" style="3" customWidth="1"/>
    <col min="5" max="5" width="17.6640625" style="3" customWidth="1"/>
    <col min="6" max="6" width="17.88671875" style="3" customWidth="1"/>
    <col min="7" max="8" width="11.5546875" style="3"/>
    <col min="9" max="9" width="35.77734375" style="3" customWidth="1"/>
    <col min="10" max="16384" width="11.5546875" style="3"/>
  </cols>
  <sheetData>
    <row r="1" spans="1:9" ht="37.200000000000003" customHeight="1" x14ac:dyDescent="0.25">
      <c r="A1" s="127" t="s">
        <v>12</v>
      </c>
      <c r="B1" s="128"/>
      <c r="C1" s="128"/>
      <c r="D1" s="41"/>
      <c r="E1" s="41"/>
      <c r="F1" s="41"/>
      <c r="G1" s="42"/>
      <c r="I1" s="8"/>
    </row>
    <row r="2" spans="1:9" ht="37.200000000000003" customHeight="1" x14ac:dyDescent="0.25">
      <c r="A2" s="124" t="s">
        <v>77</v>
      </c>
      <c r="B2" s="125"/>
      <c r="C2" s="125"/>
      <c r="D2" s="125"/>
      <c r="E2" s="125"/>
      <c r="F2" s="125"/>
      <c r="G2" s="126"/>
      <c r="I2" s="8"/>
    </row>
    <row r="3" spans="1:9" ht="37.200000000000003" customHeight="1" x14ac:dyDescent="0.25">
      <c r="A3" s="115" t="s">
        <v>95</v>
      </c>
      <c r="B3" s="116"/>
      <c r="C3" s="116"/>
      <c r="D3" s="116"/>
      <c r="E3" s="116"/>
      <c r="F3" s="116"/>
      <c r="G3" s="117"/>
      <c r="I3" s="2"/>
    </row>
    <row r="4" spans="1:9" ht="37.200000000000003" customHeight="1" x14ac:dyDescent="0.25">
      <c r="A4" s="99" t="s">
        <v>26</v>
      </c>
      <c r="B4" s="100"/>
      <c r="C4" s="100"/>
      <c r="D4" s="100"/>
      <c r="E4" s="100"/>
      <c r="F4" s="100"/>
      <c r="G4" s="101"/>
    </row>
    <row r="5" spans="1:9" ht="37.200000000000003" customHeight="1" x14ac:dyDescent="0.25">
      <c r="A5" s="28" t="s">
        <v>18</v>
      </c>
      <c r="B5" s="5" t="s">
        <v>19</v>
      </c>
      <c r="C5" s="5" t="s">
        <v>27</v>
      </c>
      <c r="D5" s="6" t="s">
        <v>5</v>
      </c>
      <c r="G5" s="26"/>
    </row>
    <row r="6" spans="1:9" ht="37.200000000000003" customHeight="1" x14ac:dyDescent="0.25">
      <c r="A6" s="29"/>
      <c r="B6" s="11"/>
      <c r="C6" s="15"/>
      <c r="D6" s="16"/>
      <c r="G6" s="26"/>
    </row>
    <row r="7" spans="1:9" ht="37.200000000000003" customHeight="1" x14ac:dyDescent="0.25">
      <c r="A7" s="29"/>
      <c r="B7" s="11"/>
      <c r="C7" s="15"/>
      <c r="D7" s="16"/>
      <c r="G7" s="26"/>
    </row>
    <row r="8" spans="1:9" ht="37.200000000000003" customHeight="1" x14ac:dyDescent="0.25">
      <c r="A8" s="29"/>
      <c r="B8" s="11"/>
      <c r="C8" s="15"/>
      <c r="D8" s="16"/>
      <c r="G8" s="26"/>
    </row>
    <row r="9" spans="1:9" ht="37.200000000000003" customHeight="1" x14ac:dyDescent="0.25">
      <c r="A9" s="29"/>
      <c r="B9" s="11"/>
      <c r="C9" s="15"/>
      <c r="D9" s="16"/>
      <c r="G9" s="26"/>
    </row>
    <row r="10" spans="1:9" ht="37.200000000000003" customHeight="1" x14ac:dyDescent="0.25">
      <c r="A10" s="29"/>
      <c r="B10" s="11"/>
      <c r="C10" s="15"/>
      <c r="D10" s="16"/>
      <c r="G10" s="26"/>
    </row>
    <row r="11" spans="1:9" ht="37.200000000000003" customHeight="1" x14ac:dyDescent="0.25">
      <c r="A11" s="30"/>
      <c r="B11" s="11"/>
      <c r="C11" s="15"/>
      <c r="D11" s="17"/>
      <c r="G11" s="26"/>
    </row>
    <row r="12" spans="1:9" ht="37.200000000000003" customHeight="1" x14ac:dyDescent="0.25">
      <c r="A12" s="31"/>
      <c r="B12" s="11"/>
      <c r="C12" s="15"/>
      <c r="D12" s="18"/>
      <c r="G12" s="26"/>
    </row>
    <row r="13" spans="1:9" ht="37.200000000000003" customHeight="1" x14ac:dyDescent="0.25">
      <c r="A13" s="32"/>
      <c r="B13" s="33"/>
      <c r="C13" s="33"/>
      <c r="D13" s="33"/>
      <c r="G13" s="26"/>
    </row>
    <row r="14" spans="1:9" ht="37.200000000000003" customHeight="1" x14ac:dyDescent="0.25">
      <c r="A14" s="115" t="s">
        <v>105</v>
      </c>
      <c r="B14" s="116"/>
      <c r="C14" s="116"/>
      <c r="D14" s="116"/>
      <c r="E14" s="116"/>
      <c r="F14" s="116"/>
      <c r="G14" s="117"/>
    </row>
    <row r="15" spans="1:9" ht="37.200000000000003" customHeight="1" x14ac:dyDescent="0.25">
      <c r="A15" s="34"/>
      <c r="B15" s="27" t="s">
        <v>38</v>
      </c>
      <c r="C15" s="27" t="s">
        <v>40</v>
      </c>
      <c r="D15" s="27" t="s">
        <v>41</v>
      </c>
      <c r="E15" s="35"/>
      <c r="F15" s="35"/>
      <c r="G15" s="36"/>
    </row>
    <row r="16" spans="1:9" ht="37.200000000000003" customHeight="1" x14ac:dyDescent="0.25">
      <c r="A16" s="37" t="s">
        <v>32</v>
      </c>
      <c r="B16" s="23">
        <f>COUNTIF(Tableau691317212532[], A16)</f>
        <v>0</v>
      </c>
      <c r="C16" s="23">
        <f>COUNTIFS(Tableau691317212532[[#All],[Genre (H/F)]],"H",Tableau691317212532[[#All],[Grade ou diplôme]],A16)</f>
        <v>0</v>
      </c>
      <c r="D16" s="23">
        <f>COUNTIFS(Tableau691317212532[[#All],[Genre (H/F)]],"F",Tableau691317212532[[#All],[Grade ou diplôme]],A16)</f>
        <v>0</v>
      </c>
      <c r="E16" s="35"/>
      <c r="F16" s="35"/>
      <c r="G16" s="36"/>
    </row>
    <row r="17" spans="1:7" ht="37.200000000000003" customHeight="1" x14ac:dyDescent="0.25">
      <c r="A17" s="37" t="s">
        <v>33</v>
      </c>
      <c r="B17" s="23">
        <f>COUNTIF(Tableau691317212532[], A17)</f>
        <v>0</v>
      </c>
      <c r="C17" s="23">
        <f>COUNTIFS(Tableau691317212532[[#All],[Genre (H/F)]],"H",Tableau691317212532[[#All],[Grade ou diplôme]],A17)</f>
        <v>0</v>
      </c>
      <c r="D17" s="23">
        <f>COUNTIFS(Tableau691317212532[[#All],[Genre (H/F)]],"F",Tableau691317212532[[#All],[Grade ou diplôme]],A17)</f>
        <v>0</v>
      </c>
      <c r="E17" s="35"/>
      <c r="F17" s="35"/>
      <c r="G17" s="36"/>
    </row>
    <row r="18" spans="1:7" ht="37.200000000000003" customHeight="1" x14ac:dyDescent="0.25">
      <c r="A18" s="37" t="s">
        <v>4</v>
      </c>
      <c r="B18" s="23">
        <f>COUNTIF(Tableau691317212532[], A18)</f>
        <v>0</v>
      </c>
      <c r="C18" s="23">
        <f>COUNTIFS(Tableau691317212532[[#All],[Genre (H/F)]],"H",Tableau691317212532[[#All],[Grade ou diplôme]],A18)</f>
        <v>0</v>
      </c>
      <c r="D18" s="23">
        <f>COUNTIFS(Tableau691317212532[[#All],[Genre (H/F)]],"F",Tableau691317212532[[#All],[Grade ou diplôme]],A18)</f>
        <v>0</v>
      </c>
      <c r="E18" s="35"/>
      <c r="F18" s="35"/>
      <c r="G18" s="36"/>
    </row>
    <row r="19" spans="1:7" ht="37.200000000000003" customHeight="1" thickBot="1" x14ac:dyDescent="0.3">
      <c r="A19" s="38"/>
      <c r="B19" s="39"/>
      <c r="C19" s="39"/>
      <c r="D19" s="39"/>
      <c r="E19" s="39"/>
      <c r="F19" s="39"/>
      <c r="G19" s="40"/>
    </row>
  </sheetData>
  <sheetProtection algorithmName="SHA-512" hashValue="24zlYXQ8qd/8/+a4g7EEqEvwpotUaHNGY6+RKMHD2brDT8NjJsW8rBiN6ksyEqJVKvuZt6LkKsk/mjpTtEmzrg==" saltValue="JErEcM/NDarG7FMZPm4IEQ==" spinCount="100000" sheet="1" formatColumns="0" insertRows="0"/>
  <mergeCells count="5">
    <mergeCell ref="A1:C1"/>
    <mergeCell ref="A2:G2"/>
    <mergeCell ref="A3:G3"/>
    <mergeCell ref="A4:G4"/>
    <mergeCell ref="A14:G14"/>
  </mergeCell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2">
        <x14:dataValidation type="list" allowBlank="1" showInputMessage="1" showErrorMessage="1" xr:uid="{E0DD45AB-2D8B-4575-BA35-E39C32FBD0B8}">
          <x14:formula1>
            <xm:f>lists!$A$37:$A$39</xm:f>
          </x14:formula1>
          <xm:sqref>C6:C12</xm:sqref>
        </x14:dataValidation>
        <x14:dataValidation type="list" allowBlank="1" showInputMessage="1" showErrorMessage="1" xr:uid="{813DA11B-798A-47F1-A565-23CE2633689B}">
          <x14:formula1>
            <xm:f>lists!$A$9:$A$10</xm:f>
          </x14:formula1>
          <xm:sqref>B7:B12 B6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4E185-6080-4D51-AE52-5161D8DED80A}">
  <sheetPr>
    <tabColor theme="6" tint="0.39997558519241921"/>
  </sheetPr>
  <dimension ref="A1:C10"/>
  <sheetViews>
    <sheetView workbookViewId="0">
      <selection activeCell="F8" sqref="F8"/>
    </sheetView>
  </sheetViews>
  <sheetFormatPr baseColWidth="10" defaultColWidth="4.21875" defaultRowHeight="13.8" customHeight="1" x14ac:dyDescent="0.3"/>
  <cols>
    <col min="2" max="2" width="135.6640625" customWidth="1"/>
  </cols>
  <sheetData>
    <row r="1" spans="1:3" ht="34.200000000000003" customHeight="1" x14ac:dyDescent="0.3">
      <c r="B1" s="25" t="s">
        <v>96</v>
      </c>
    </row>
    <row r="2" spans="1:3" ht="37.200000000000003" customHeight="1" x14ac:dyDescent="0.3">
      <c r="A2" s="129"/>
      <c r="B2" s="97" t="s">
        <v>129</v>
      </c>
      <c r="C2" s="130"/>
    </row>
    <row r="3" spans="1:3" ht="37.200000000000003" customHeight="1" x14ac:dyDescent="0.3">
      <c r="A3" s="129"/>
      <c r="B3" s="97" t="s">
        <v>130</v>
      </c>
      <c r="C3" s="130"/>
    </row>
    <row r="4" spans="1:3" ht="37.200000000000003" customHeight="1" x14ac:dyDescent="0.3">
      <c r="A4" s="129"/>
      <c r="B4" s="97" t="s">
        <v>131</v>
      </c>
      <c r="C4" s="130"/>
    </row>
    <row r="5" spans="1:3" ht="37.200000000000003" customHeight="1" x14ac:dyDescent="0.3">
      <c r="A5" s="129"/>
      <c r="B5" s="97" t="s">
        <v>132</v>
      </c>
      <c r="C5" s="130"/>
    </row>
    <row r="6" spans="1:3" ht="37.200000000000003" customHeight="1" x14ac:dyDescent="0.3">
      <c r="A6" s="129"/>
      <c r="B6" s="97" t="s">
        <v>133</v>
      </c>
      <c r="C6" s="130"/>
    </row>
    <row r="7" spans="1:3" ht="37.200000000000003" customHeight="1" x14ac:dyDescent="0.3">
      <c r="A7" s="129"/>
      <c r="B7" s="97" t="s">
        <v>134</v>
      </c>
      <c r="C7" s="130"/>
    </row>
    <row r="8" spans="1:3" ht="37.200000000000003" customHeight="1" x14ac:dyDescent="0.3">
      <c r="A8" s="129"/>
      <c r="B8" s="97" t="s">
        <v>135</v>
      </c>
      <c r="C8" s="130"/>
    </row>
    <row r="9" spans="1:3" ht="37.200000000000003" customHeight="1" x14ac:dyDescent="0.3">
      <c r="A9" s="129"/>
      <c r="B9" s="97" t="s">
        <v>136</v>
      </c>
      <c r="C9" s="130"/>
    </row>
    <row r="10" spans="1:3" ht="37.200000000000003" customHeight="1" x14ac:dyDescent="0.3">
      <c r="A10" s="129"/>
      <c r="B10" s="97" t="s">
        <v>137</v>
      </c>
      <c r="C10" s="130"/>
    </row>
  </sheetData>
  <sheetProtection algorithmName="SHA-512" hashValue="wPpno2j2hXbfb3uVDnbbw3axLNMIYsm0pj1X45CK+ZK+5ibdoGhLgnglKz6Nov97Wh7/I+zN3+XO1YZNxDDhMg==" saltValue="HQu+WHNSLyJlNz4n5vpS0g==" spinCount="100000" sheet="1" objects="1" scenarios="1"/>
  <mergeCells count="2">
    <mergeCell ref="A2:A10"/>
    <mergeCell ref="C2:C1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55AB8-CC6E-42D9-8165-ECD2937A814D}">
  <dimension ref="A8:A49"/>
  <sheetViews>
    <sheetView topLeftCell="B1" workbookViewId="0">
      <selection activeCell="B1" sqref="A1:XFD1048576"/>
    </sheetView>
  </sheetViews>
  <sheetFormatPr baseColWidth="10" defaultRowHeight="14.4" x14ac:dyDescent="0.3"/>
  <cols>
    <col min="1" max="1" width="57" hidden="1" customWidth="1"/>
  </cols>
  <sheetData>
    <row r="8" spans="1:1" x14ac:dyDescent="0.3">
      <c r="A8" s="4" t="s">
        <v>106</v>
      </c>
    </row>
    <row r="9" spans="1:1" x14ac:dyDescent="0.3">
      <c r="A9" s="60" t="s">
        <v>29</v>
      </c>
    </row>
    <row r="10" spans="1:1" x14ac:dyDescent="0.3">
      <c r="A10" s="60" t="s">
        <v>30</v>
      </c>
    </row>
    <row r="14" spans="1:1" x14ac:dyDescent="0.3">
      <c r="A14" s="4" t="s">
        <v>111</v>
      </c>
    </row>
    <row r="15" spans="1:1" x14ac:dyDescent="0.3">
      <c r="A15" s="60" t="s">
        <v>107</v>
      </c>
    </row>
    <row r="16" spans="1:1" x14ac:dyDescent="0.3">
      <c r="A16" s="60" t="s">
        <v>108</v>
      </c>
    </row>
    <row r="17" spans="1:1" x14ac:dyDescent="0.3">
      <c r="A17" s="60" t="s">
        <v>14</v>
      </c>
    </row>
    <row r="18" spans="1:1" x14ac:dyDescent="0.3">
      <c r="A18" s="60" t="s">
        <v>15</v>
      </c>
    </row>
    <row r="19" spans="1:1" x14ac:dyDescent="0.3">
      <c r="A19" s="60" t="s">
        <v>109</v>
      </c>
    </row>
    <row r="20" spans="1:1" x14ac:dyDescent="0.3">
      <c r="A20" s="60" t="s">
        <v>110</v>
      </c>
    </row>
    <row r="25" spans="1:1" x14ac:dyDescent="0.3">
      <c r="A25" s="4" t="s">
        <v>13</v>
      </c>
    </row>
    <row r="26" spans="1:1" x14ac:dyDescent="0.3">
      <c r="A26" s="60" t="s">
        <v>6</v>
      </c>
    </row>
    <row r="27" spans="1:1" x14ac:dyDescent="0.3">
      <c r="A27" s="60" t="s">
        <v>7</v>
      </c>
    </row>
    <row r="28" spans="1:1" x14ac:dyDescent="0.3">
      <c r="A28" s="60" t="s">
        <v>31</v>
      </c>
    </row>
    <row r="31" spans="1:1" x14ac:dyDescent="0.3">
      <c r="A31" s="4" t="s">
        <v>112</v>
      </c>
    </row>
    <row r="32" spans="1:1" x14ac:dyDescent="0.3">
      <c r="A32" s="60" t="s">
        <v>3</v>
      </c>
    </row>
    <row r="33" spans="1:1" x14ac:dyDescent="0.3">
      <c r="A33" s="60" t="s">
        <v>36</v>
      </c>
    </row>
    <row r="36" spans="1:1" x14ac:dyDescent="0.3">
      <c r="A36" s="4" t="s">
        <v>27</v>
      </c>
    </row>
    <row r="37" spans="1:1" x14ac:dyDescent="0.3">
      <c r="A37" s="60" t="s">
        <v>32</v>
      </c>
    </row>
    <row r="38" spans="1:1" x14ac:dyDescent="0.3">
      <c r="A38" s="60" t="s">
        <v>33</v>
      </c>
    </row>
    <row r="39" spans="1:1" x14ac:dyDescent="0.3">
      <c r="A39" s="60" t="s">
        <v>4</v>
      </c>
    </row>
    <row r="42" spans="1:1" x14ac:dyDescent="0.3">
      <c r="A42" s="4" t="s">
        <v>121</v>
      </c>
    </row>
    <row r="43" spans="1:1" x14ac:dyDescent="0.3">
      <c r="A43" s="60" t="s">
        <v>123</v>
      </c>
    </row>
    <row r="44" spans="1:1" x14ac:dyDescent="0.3">
      <c r="A44" s="60" t="s">
        <v>124</v>
      </c>
    </row>
    <row r="45" spans="1:1" x14ac:dyDescent="0.3">
      <c r="A45" s="60" t="s">
        <v>122</v>
      </c>
    </row>
    <row r="46" spans="1:1" x14ac:dyDescent="0.3">
      <c r="A46" s="60" t="s">
        <v>125</v>
      </c>
    </row>
    <row r="47" spans="1:1" x14ac:dyDescent="0.3">
      <c r="A47" s="60" t="s">
        <v>126</v>
      </c>
    </row>
    <row r="48" spans="1:1" x14ac:dyDescent="0.3">
      <c r="A48" s="60" t="s">
        <v>127</v>
      </c>
    </row>
    <row r="49" spans="1:1" x14ac:dyDescent="0.3">
      <c r="A49" s="60" t="s">
        <v>128</v>
      </c>
    </row>
  </sheetData>
  <sheetProtection algorithmName="SHA-512" hashValue="qs+lQkYmCR9wiKwGJkxMKoJndqrTNKGXMRF4eeBYsKt0zPe30GTOE5KWyNFUpAZ64bo6hxW14jcwq8t/BSHbgA==" saltValue="HfxMlroXhDB1VEMSRmnGw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22</vt:i4>
      </vt:variant>
    </vt:vector>
  </HeadingPairs>
  <TitlesOfParts>
    <vt:vector size="30" baseType="lpstr">
      <vt:lpstr>Informations Générales</vt:lpstr>
      <vt:lpstr>LR coordinateur</vt:lpstr>
      <vt:lpstr>LR 2</vt:lpstr>
      <vt:lpstr>LR 3</vt:lpstr>
      <vt:lpstr>Partenaire socio-éco 1</vt:lpstr>
      <vt:lpstr>Partenaire socio-éco 2</vt:lpstr>
      <vt:lpstr>Annexe TRL</vt:lpstr>
      <vt:lpstr>lists</vt:lpstr>
      <vt:lpstr>'LR 2'!_Toc175828702</vt:lpstr>
      <vt:lpstr>'LR 3'!_Toc175828702</vt:lpstr>
      <vt:lpstr>'LR coordinateur'!_Toc175828702</vt:lpstr>
      <vt:lpstr>'Informations Générales'!_Toc176258211</vt:lpstr>
      <vt:lpstr>'Informations Générales'!_Toc176258215</vt:lpstr>
      <vt:lpstr>'LR 2'!_Toc176258245</vt:lpstr>
      <vt:lpstr>'LR 3'!_Toc176258245</vt:lpstr>
      <vt:lpstr>'LR coordinateur'!_Toc176258245</vt:lpstr>
      <vt:lpstr>'Partenaire socio-éco 1'!_Toc176258245</vt:lpstr>
      <vt:lpstr>'Partenaire socio-éco 2'!_Toc176258245</vt:lpstr>
      <vt:lpstr>'LR 2'!appui</vt:lpstr>
      <vt:lpstr>'LR 3'!appui</vt:lpstr>
      <vt:lpstr>appui</vt:lpstr>
      <vt:lpstr>'LR 2'!chercheurs</vt:lpstr>
      <vt:lpstr>'LR 3'!chercheurs</vt:lpstr>
      <vt:lpstr>chercheurs</vt:lpstr>
      <vt:lpstr>'LR 2'!master</vt:lpstr>
      <vt:lpstr>'LR 3'!master</vt:lpstr>
      <vt:lpstr>master</vt:lpstr>
      <vt:lpstr>'LR 2'!postdoc</vt:lpstr>
      <vt:lpstr>'LR 3'!postdoc</vt:lpstr>
      <vt:lpstr>postdoc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cp:lastPrinted>2024-10-04T10:22:54Z</cp:lastPrinted>
  <dcterms:created xsi:type="dcterms:W3CDTF">2024-10-01T12:11:59Z</dcterms:created>
  <dcterms:modified xsi:type="dcterms:W3CDTF">2024-10-16T12:20:14Z</dcterms:modified>
</cp:coreProperties>
</file>